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hidePivotFieldList="1"/>
  <mc:AlternateContent xmlns:mc="http://schemas.openxmlformats.org/markup-compatibility/2006">
    <mc:Choice Requires="x15">
      <x15ac:absPath xmlns:x15ac="http://schemas.microsoft.com/office/spreadsheetml/2010/11/ac" url="\\pca.state.mn.us\sdrive\Public\Trojan_Mike.MT\TetraTech\Street sweeping\"/>
    </mc:Choice>
  </mc:AlternateContent>
  <xr:revisionPtr revIDLastSave="0" documentId="8_{C01494A2-E108-4E51-9A41-C2C892A938D5}" xr6:coauthVersionLast="47" xr6:coauthVersionMax="47" xr10:uidLastSave="{00000000-0000-0000-0000-000000000000}"/>
  <bookViews>
    <workbookView xWindow="28680" yWindow="-180" windowWidth="29040" windowHeight="15840" activeTab="2" xr2:uid="{00000000-000D-0000-FFFF-FFFF00000000}"/>
  </bookViews>
  <sheets>
    <sheet name="Read Me" sheetId="1" r:id="rId1"/>
    <sheet name="Calculator" sheetId="5" r:id="rId2"/>
    <sheet name="Methodology" sheetId="3" r:id="rId3"/>
    <sheet name="Tracking" sheetId="6"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1" i="5" l="1"/>
  <c r="D26" i="3" l="1"/>
  <c r="D25" i="3"/>
  <c r="D29" i="3" l="1"/>
  <c r="N22" i="5" s="1"/>
  <c r="C26" i="3" l="1"/>
  <c r="N26" i="5" l="1"/>
  <c r="C25" i="3" l="1"/>
  <c r="I22" i="5" l="1"/>
  <c r="I21" i="5"/>
  <c r="D22" i="5"/>
  <c r="D26" i="5" s="1"/>
  <c r="I26" i="5" l="1"/>
</calcChain>
</file>

<file path=xl/sharedStrings.xml><?xml version="1.0" encoding="utf-8"?>
<sst xmlns="http://schemas.openxmlformats.org/spreadsheetml/2006/main" count="168" uniqueCount="131">
  <si>
    <t>Street Sweeping Credit Calculator</t>
  </si>
  <si>
    <t>Phosphorus Concentration Calculation</t>
  </si>
  <si>
    <t>Phosphorus Load Reduction Credit</t>
  </si>
  <si>
    <t>Background</t>
  </si>
  <si>
    <t>Project or Watershed Area:</t>
  </si>
  <si>
    <t>Total Phosphorus Removed (lbs)</t>
  </si>
  <si>
    <t>Option 1: Dry Mass Data</t>
  </si>
  <si>
    <t>Season of Data Collection</t>
  </si>
  <si>
    <t>Option 2: Wet Mass Data</t>
  </si>
  <si>
    <t>Unit Conversions</t>
  </si>
  <si>
    <t>1 kilogram =</t>
  </si>
  <si>
    <t>lbs</t>
  </si>
  <si>
    <t>1 milligram =</t>
  </si>
  <si>
    <t>Season Options</t>
  </si>
  <si>
    <t>March - September</t>
  </si>
  <si>
    <t>P Load Calculation</t>
  </si>
  <si>
    <t>Mass Tables/Calcs</t>
  </si>
  <si>
    <t>Season</t>
  </si>
  <si>
    <t>Summary Statistic</t>
  </si>
  <si>
    <t>Street Sweeping Mass Load Data Input</t>
  </si>
  <si>
    <t>MPCA Street Sweeping Credit Calculator: Underlying Tool Equations and References</t>
  </si>
  <si>
    <t>Fall Leaf Collection</t>
  </si>
  <si>
    <t>Municipality</t>
  </si>
  <si>
    <t>Route Name</t>
  </si>
  <si>
    <t>Forest Lake</t>
  </si>
  <si>
    <t>FL 1</t>
  </si>
  <si>
    <t>FL 2</t>
  </si>
  <si>
    <t>FL 3</t>
  </si>
  <si>
    <t>FL 4</t>
  </si>
  <si>
    <t>FL 5</t>
  </si>
  <si>
    <t>FL 6</t>
  </si>
  <si>
    <t>Minneapolis</t>
  </si>
  <si>
    <t>Linden Hills</t>
  </si>
  <si>
    <t>Theo-Wirth, Cedar Lake, Dean, LOI Parkway</t>
  </si>
  <si>
    <t>Carag</t>
  </si>
  <si>
    <t>Kenwood/Cedar-Dean-Isle</t>
  </si>
  <si>
    <t>Loop Routes- Monday Route and Group A</t>
  </si>
  <si>
    <t>Loop Routes- Tuesday Route and Group B</t>
  </si>
  <si>
    <t>Roseville</t>
  </si>
  <si>
    <t>Lake McCarrons</t>
  </si>
  <si>
    <t>Lake Como Watershed Area</t>
  </si>
  <si>
    <t>Commerical</t>
  </si>
  <si>
    <t>Lake Owasso</t>
  </si>
  <si>
    <t>Shoreview</t>
  </si>
  <si>
    <t>Zone 1</t>
  </si>
  <si>
    <t>Zone 2</t>
  </si>
  <si>
    <t>Zone 3</t>
  </si>
  <si>
    <t>Zone 4</t>
  </si>
  <si>
    <t>Zone 5</t>
  </si>
  <si>
    <t>Zone 6</t>
  </si>
  <si>
    <t>Zone 7 + Zone 8</t>
  </si>
  <si>
    <t>1 square mile =</t>
  </si>
  <si>
    <t xml:space="preserve">1 foot = </t>
  </si>
  <si>
    <t>mile</t>
  </si>
  <si>
    <t>acre</t>
  </si>
  <si>
    <t>October - November</t>
  </si>
  <si>
    <t xml:space="preserve">1 part per million = </t>
  </si>
  <si>
    <t>percent</t>
  </si>
  <si>
    <t>Required Inputs:</t>
  </si>
  <si>
    <t>Input Data</t>
  </si>
  <si>
    <t>Phosphorus Load Reduction</t>
  </si>
  <si>
    <t>Calculator Explanation</t>
  </si>
  <si>
    <t>Area of Road Swept (acres)</t>
  </si>
  <si>
    <t>P removal rate (lbs/ac/pass)</t>
  </si>
  <si>
    <t>P Removal Rate (lbs / ac / pass)</t>
  </si>
  <si>
    <t>Note: these associated months are typical for leaf collection, but it is OK if your leaf-collection period falls outside of these ranges. These were the summary months used for statistical analyses below based on the University of MN Report</t>
  </si>
  <si>
    <t>TP removed (lb/ac/pass) from P8 Analysis Results</t>
  </si>
  <si>
    <t>25th Quantile P Concentration from Mass (mg/kg)</t>
  </si>
  <si>
    <t>25% Quantile</t>
  </si>
  <si>
    <t>Phosphorus Concentration or Removal Rate</t>
  </si>
  <si>
    <t>P Concentration (mg P/ kg dry mass)</t>
  </si>
  <si>
    <t>P8 Calculations</t>
  </si>
  <si>
    <t>25th Quantile P Concentration from Mass is calculated from the entire suite of Univ. MN data, excluding December, January, and February as detailed in the Univ. MN report. Parameter statistically summarized is "total_P_conc_ppm".</t>
  </si>
  <si>
    <t>When organic matter data is used, the regression equation approximates the average tendancy of P concentration based on organic matter data</t>
  </si>
  <si>
    <t>When organic matter data is not used, P concentration is approximated based on the 25th quantile of P concentration as tabulated from mass data.</t>
  </si>
  <si>
    <t>The total phosphorus load reduced based on the inputs above is tabulated as a function of the inputs provided.</t>
  </si>
  <si>
    <t>Non-Fall Collection</t>
  </si>
  <si>
    <t>Note: if you have organic matter data, season does not matter.</t>
  </si>
  <si>
    <t>Not Applicable</t>
  </si>
  <si>
    <t>Applies if user has organic matter data</t>
  </si>
  <si>
    <t>Street Sweeper Width (ft)</t>
  </si>
  <si>
    <t>Notes</t>
  </si>
  <si>
    <t>Index</t>
  </si>
  <si>
    <t>Track your inputs and outputs for each sweeping event, range of events, or run of the Credit Calculator Tool using the "Tracking" tab.</t>
  </si>
  <si>
    <t>Curb Miles Swept (miles)</t>
  </si>
  <si>
    <t>Project or Watershed Name</t>
  </si>
  <si>
    <t>City A</t>
  </si>
  <si>
    <t>Route B</t>
  </si>
  <si>
    <t>Add additional rows as needed</t>
  </si>
  <si>
    <t>Sweeping Load Wet Mass (lbs)</t>
  </si>
  <si>
    <t>Sweeping Load Dry Mass (lbs)</t>
  </si>
  <si>
    <t>Street Sweeping Load Dry Mass (lbs)</t>
  </si>
  <si>
    <t>Street Sweeping Load Wet Mass (lbs)</t>
  </si>
  <si>
    <t>Curb Miles Swept (mi)</t>
  </si>
  <si>
    <t>IMPORTANT NOTES:</t>
  </si>
  <si>
    <t>Percent organic matter is a laboratory analysis, not a judgement call based on observable materials. See SOPs for more information.</t>
  </si>
  <si>
    <t>If you do not have data related to percent organic matter or moisture content, leave that cell BLANK, do not enter zero.</t>
  </si>
  <si>
    <t>Organic Matter Content (%)</t>
  </si>
  <si>
    <t>Enter data from street sweeping such as dry mass, wet mass, curb miles swept, and season of data collection. Depending on the calculation option chosen, optional additional data includes additional laboratory analyses of dry basis moisture content and/or percent organic matter.</t>
  </si>
  <si>
    <t>This MPCA tool created by Tetra Tech allows the user to input annual street sweeping data and retrieve output related to credit for phosphorus reduction. Required inputs are related to dry mass or wet mass of street sweeper load, or curb miles swept. Inputs can be refined with known laboratory-determined dry basis moisture content and/or percent organic matter. Tool output is an approximation of pounds of phosphorus removed by the street sweeping effort based on input data.</t>
  </si>
  <si>
    <t>These values require laboratory analyses</t>
  </si>
  <si>
    <t>Calculator Output</t>
  </si>
  <si>
    <t>N/A</t>
  </si>
  <si>
    <t>Input Option in Calculator</t>
  </si>
  <si>
    <t>Option 2</t>
  </si>
  <si>
    <t>Fall</t>
  </si>
  <si>
    <t>Event ID or Route Name</t>
  </si>
  <si>
    <t>Seasonal Dry Basis Moisture Content is calculated from the entire suite of Univ. MN data, excluding December, January, and February as detailed in the Univ. MN report. Parameter averaged seasonally is "total_moist_perc_drywt".</t>
  </si>
  <si>
    <t>Total Phosphorus in Sweeping Load (lbs) = Load Dry Mass (lbs) x P Concentration (mass fraction)</t>
  </si>
  <si>
    <t>Sweeping Load Dry Mass = (Sweeping Load Wet Mass x 100) / (Dry Basis Moisture Content + 100)</t>
  </si>
  <si>
    <t>Average Seasonal Dry Basis Moisture Content (%)</t>
  </si>
  <si>
    <t>Moisture Content was developed using the "dry basis" methodology, which can be greater than 100%</t>
  </si>
  <si>
    <t>P Removed = Curb Miles Swept * Sweeper Width * P Removal Rate</t>
  </si>
  <si>
    <t>Optional Inputs from Laboratory Analyses:</t>
  </si>
  <si>
    <t>Optional Input from Laboratory Analyses:</t>
  </si>
  <si>
    <t>This tab is used for tracking inputs and outputs from model runs of the Street Sweeper Credit Calculator</t>
  </si>
  <si>
    <t>Each row represents a separate run of the Calculator tool for the user's tracking purposes</t>
  </si>
  <si>
    <t>Tracking Tab</t>
  </si>
  <si>
    <r>
      <t xml:space="preserve">Internal calculations estimate phosphorus concentrations or removal rate based on data inputs, data input types, and statistical analyses from data generated by the Univ. of MN. Documentation and references may be found on the </t>
    </r>
    <r>
      <rPr>
        <b/>
        <sz val="11"/>
        <color rgb="FF000000"/>
        <rFont val="Calibri"/>
        <family val="2"/>
        <scheme val="minor"/>
      </rPr>
      <t>Methodology</t>
    </r>
    <r>
      <rPr>
        <sz val="11"/>
        <color rgb="FF000000"/>
        <rFont val="Calibri"/>
        <family val="2"/>
        <scheme val="minor"/>
      </rPr>
      <t xml:space="preserve"> </t>
    </r>
    <r>
      <rPr>
        <b/>
        <sz val="11"/>
        <color rgb="FF000000"/>
        <rFont val="Calibri"/>
        <family val="2"/>
        <scheme val="minor"/>
      </rPr>
      <t>tab</t>
    </r>
    <r>
      <rPr>
        <sz val="11"/>
        <color rgb="FF000000"/>
        <rFont val="Calibri"/>
        <family val="2"/>
        <scheme val="minor"/>
      </rPr>
      <t>, but these values may not be edited.</t>
    </r>
  </si>
  <si>
    <t>User Guide</t>
  </si>
  <si>
    <t>Option 3: Curb Miles Swept Data</t>
  </si>
  <si>
    <t>Enter your data in YELLOW spaces based on the type of data you have available. Output units match input units (e.g. per year or per event). Track individual Calculator runs on the "Tracking" tab. If any required data inputs are missing, an error message will occur or output cells will appear blank.</t>
  </si>
  <si>
    <t>Note: if 1 mile of roadway is swept on both curb lines, input 2 curb miles</t>
  </si>
  <si>
    <t>"Curb miles" differ from "road miles" in that any curb line that is swept can be considered in tabulation. For example, if 1 road mile is swept on 1 curb line, that is 1 curb mile. If the same 1 road mile is swept on both sides of the street, that is 2 curb miles. If there is a curbed median that extends the entire length of roadway that is also swept on both sides, then that 1 road mile may account for 4 swept curb miles.</t>
  </si>
  <si>
    <t>This Calculator is paired with a "Simple User Guide" document with additional explanations on how to use this tool. Please read this documentation before using the Calculator.</t>
  </si>
  <si>
    <t>Project-specific notes as needed. No laboratory measurements conducted for this example.</t>
  </si>
  <si>
    <t>Dry Basis Moisture Content (%)</t>
  </si>
  <si>
    <t>Note: if user has organic matter data, season does not matter.</t>
  </si>
  <si>
    <t>Date or Date Range of Sweeping</t>
  </si>
  <si>
    <r>
      <t xml:space="preserve">Dry Basis Moisture Content and Wet Basis Percent Moisture are not the same metric! </t>
    </r>
    <r>
      <rPr>
        <sz val="11"/>
        <color rgb="FFFF0000"/>
        <rFont val="Calibri"/>
        <family val="2"/>
        <scheme val="minor"/>
      </rPr>
      <t xml:space="preserve">Moisture content can be determined on either a wet basis or dry basis. For the wet basis percent moisture, the mass of water is divided by the total mass of the sample (solids plus moisture), ranging 0-100%. </t>
    </r>
    <r>
      <rPr>
        <b/>
        <sz val="11"/>
        <color rgb="FFFF0000"/>
        <rFont val="Calibri"/>
        <family val="2"/>
        <scheme val="minor"/>
      </rPr>
      <t>This tool uses dry basis moisture content, which is the mass of water divided by the oven-dried sample mass (solids only), which can be greater than 100%.</t>
    </r>
  </si>
  <si>
    <t>Regression Based on Percent Organic Matter Data: Phosphorus (mg/kg) = 0.044 + 0.0018 * Percent Organic Matter*10000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</si>
</sst>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000"/>
    <numFmt numFmtId="167" formatCode="#,##0.000000"/>
    <numFmt numFmtId="168" formatCode="0.00000"/>
  </numFmts>
  <fonts count="17" x14ac:knownFonts="1">
    <font>
      <sz val="11"/>
      <color theme="1"/>
      <name val="Calibri"/>
      <family val="2"/>
      <scheme val="minor"/>
    </font>
    <font>
      <sz val="11"/>
      <color rgb="FFFF0000"/>
      <name val="Calibri"/>
      <family val="2"/>
      <scheme val="minor"/>
    </font>
    <font>
      <sz val="11"/>
      <color rgb="FF000000"/>
      <name val="Calibri"/>
      <family val="2"/>
      <scheme val="minor"/>
    </font>
    <font>
      <b/>
      <sz val="22"/>
      <color rgb="FF000000"/>
      <name val="Calibri"/>
      <family val="2"/>
      <scheme val="minor"/>
    </font>
    <font>
      <b/>
      <sz val="11"/>
      <color rgb="FF000000"/>
      <name val="Calibri"/>
      <family val="2"/>
      <scheme val="minor"/>
    </font>
    <font>
      <b/>
      <sz val="14"/>
      <color rgb="FF000000"/>
      <name val="Calibri"/>
      <family val="2"/>
      <scheme val="minor"/>
    </font>
    <font>
      <b/>
      <sz val="11"/>
      <color rgb="FFFF0000"/>
      <name val="Calibri"/>
      <family val="2"/>
      <scheme val="minor"/>
    </font>
    <font>
      <i/>
      <sz val="11"/>
      <color rgb="FF000000"/>
      <name val="Calibri"/>
      <family val="2"/>
      <scheme val="minor"/>
    </font>
    <font>
      <b/>
      <sz val="16"/>
      <color rgb="FF000000"/>
      <name val="Calibri"/>
      <family val="2"/>
      <scheme val="minor"/>
    </font>
    <font>
      <sz val="11"/>
      <color theme="1"/>
      <name val="Calibri"/>
      <family val="2"/>
      <scheme val="minor"/>
    </font>
    <font>
      <b/>
      <sz val="11"/>
      <color theme="1"/>
      <name val="Calibri"/>
      <family val="2"/>
      <scheme val="minor"/>
    </font>
    <font>
      <i/>
      <sz val="12"/>
      <color theme="1"/>
      <name val="Times New Roman"/>
      <family val="1"/>
    </font>
    <font>
      <sz val="11"/>
      <name val="Calibri"/>
      <family val="2"/>
      <scheme val="minor"/>
    </font>
    <font>
      <i/>
      <sz val="11"/>
      <color theme="1"/>
      <name val="Calibri"/>
      <family val="2"/>
      <scheme val="minor"/>
    </font>
    <font>
      <b/>
      <sz val="22"/>
      <color rgb="FFFF0000"/>
      <name val="Calibri"/>
      <family val="2"/>
      <scheme val="minor"/>
    </font>
    <font>
      <b/>
      <sz val="14"/>
      <color rgb="FFFF0000"/>
      <name val="Calibri"/>
      <family val="2"/>
      <scheme val="minor"/>
    </font>
    <font>
      <b/>
      <sz val="12"/>
      <color theme="1"/>
      <name val="Calibri"/>
      <family val="2"/>
      <scheme val="minor"/>
    </font>
  </fonts>
  <fills count="13">
    <fill>
      <patternFill patternType="none"/>
    </fill>
    <fill>
      <patternFill patternType="gray125"/>
    </fill>
    <fill>
      <patternFill patternType="solid">
        <fgColor rgb="FFFFFFFF"/>
        <bgColor rgb="FF000000"/>
      </patternFill>
    </fill>
    <fill>
      <patternFill patternType="solid">
        <fgColor rgb="FF70AD47"/>
        <bgColor rgb="FF000000"/>
      </patternFill>
    </fill>
    <fill>
      <patternFill patternType="solid">
        <fgColor rgb="FFFFFF00"/>
        <bgColor rgb="FF000000"/>
      </patternFill>
    </fill>
    <fill>
      <patternFill patternType="solid">
        <fgColor theme="9"/>
        <bgColor rgb="FF000000"/>
      </patternFill>
    </fill>
    <fill>
      <patternFill patternType="solid">
        <fgColor theme="0"/>
        <bgColor indexed="64"/>
      </patternFill>
    </fill>
    <fill>
      <patternFill patternType="solid">
        <fgColor theme="9"/>
        <bgColor indexed="64"/>
      </patternFill>
    </fill>
    <fill>
      <patternFill patternType="solid">
        <fgColor theme="5" tint="0.39997558519241921"/>
        <bgColor rgb="FF000000"/>
      </patternFill>
    </fill>
    <fill>
      <patternFill patternType="solid">
        <fgColor theme="0"/>
        <bgColor rgb="FF000000"/>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3">
    <xf numFmtId="0" fontId="0" fillId="0" borderId="0"/>
    <xf numFmtId="43" fontId="9" fillId="0" borderId="0" applyFont="0" applyFill="0" applyBorder="0" applyAlignment="0" applyProtection="0"/>
    <xf numFmtId="9" fontId="9" fillId="0" borderId="0" applyFont="0" applyFill="0" applyBorder="0" applyAlignment="0" applyProtection="0"/>
  </cellStyleXfs>
  <cellXfs count="216">
    <xf numFmtId="0" fontId="0" fillId="0" borderId="0" xfId="0"/>
    <xf numFmtId="0" fontId="2" fillId="2" borderId="0" xfId="0" applyFont="1" applyFill="1"/>
    <xf numFmtId="0" fontId="2" fillId="3" borderId="0" xfId="0" applyFont="1" applyFill="1"/>
    <xf numFmtId="0" fontId="4" fillId="2" borderId="0" xfId="0" applyFont="1" applyFill="1"/>
    <xf numFmtId="0" fontId="1" fillId="2" borderId="0" xfId="0" applyFont="1" applyFill="1" applyAlignment="1">
      <alignment wrapText="1"/>
    </xf>
    <xf numFmtId="0" fontId="2" fillId="3" borderId="0" xfId="0" applyFont="1" applyFill="1" applyAlignment="1"/>
    <xf numFmtId="0" fontId="2" fillId="2" borderId="0" xfId="0" applyFont="1" applyFill="1" applyAlignment="1"/>
    <xf numFmtId="0" fontId="3" fillId="2" borderId="0" xfId="0" applyFont="1" applyFill="1" applyAlignment="1"/>
    <xf numFmtId="0" fontId="2" fillId="5" borderId="0" xfId="0" applyFont="1" applyFill="1" applyBorder="1" applyAlignment="1"/>
    <xf numFmtId="0" fontId="0" fillId="0" borderId="0" xfId="0" applyFill="1"/>
    <xf numFmtId="0" fontId="0" fillId="6" borderId="0" xfId="0" applyFill="1"/>
    <xf numFmtId="0" fontId="2" fillId="2" borderId="0" xfId="0" applyFont="1" applyFill="1"/>
    <xf numFmtId="0" fontId="2" fillId="3" borderId="0" xfId="0" applyFont="1" applyFill="1"/>
    <xf numFmtId="0" fontId="2" fillId="2" borderId="0" xfId="0" applyFont="1" applyFill="1" applyAlignment="1">
      <alignment wrapText="1"/>
    </xf>
    <xf numFmtId="0" fontId="2" fillId="3" borderId="0" xfId="0" applyFont="1" applyFill="1"/>
    <xf numFmtId="0" fontId="2" fillId="3" borderId="0" xfId="0" applyFont="1" applyFill="1"/>
    <xf numFmtId="0" fontId="2" fillId="2" borderId="0" xfId="0" applyFont="1" applyFill="1"/>
    <xf numFmtId="0" fontId="2" fillId="6" borderId="0" xfId="0" applyFont="1" applyFill="1" applyBorder="1"/>
    <xf numFmtId="0" fontId="0" fillId="6" borderId="0" xfId="0" applyFill="1" applyBorder="1"/>
    <xf numFmtId="0" fontId="0" fillId="7" borderId="0" xfId="0" applyFill="1" applyBorder="1"/>
    <xf numFmtId="0" fontId="2" fillId="9" borderId="0" xfId="0" applyFont="1" applyFill="1" applyBorder="1" applyAlignment="1"/>
    <xf numFmtId="0" fontId="2" fillId="9" borderId="0" xfId="0" applyFont="1" applyFill="1" applyBorder="1"/>
    <xf numFmtId="2" fontId="2" fillId="9" borderId="0" xfId="0" applyNumberFormat="1" applyFont="1" applyFill="1" applyBorder="1"/>
    <xf numFmtId="1" fontId="2" fillId="6" borderId="0" xfId="0" applyNumberFormat="1" applyFont="1" applyFill="1" applyBorder="1"/>
    <xf numFmtId="0" fontId="0" fillId="6" borderId="0" xfId="0" applyFill="1" applyAlignment="1"/>
    <xf numFmtId="0" fontId="0" fillId="6" borderId="0" xfId="0" applyFill="1" applyBorder="1" applyAlignment="1"/>
    <xf numFmtId="1" fontId="2" fillId="9" borderId="0" xfId="0" applyNumberFormat="1" applyFont="1" applyFill="1" applyBorder="1"/>
    <xf numFmtId="0" fontId="4" fillId="6" borderId="0" xfId="0" applyFont="1" applyFill="1" applyBorder="1" applyAlignment="1">
      <alignment vertical="center" wrapText="1"/>
    </xf>
    <xf numFmtId="0" fontId="1" fillId="9" borderId="0" xfId="0" applyFont="1" applyFill="1" applyBorder="1"/>
    <xf numFmtId="0" fontId="6" fillId="9" borderId="0" xfId="0" applyFont="1" applyFill="1" applyBorder="1"/>
    <xf numFmtId="0" fontId="4" fillId="9" borderId="0" xfId="0" applyFont="1" applyFill="1" applyBorder="1" applyAlignment="1">
      <alignment vertical="center" wrapText="1"/>
    </xf>
    <xf numFmtId="0" fontId="1" fillId="6" borderId="0" xfId="0" applyFont="1" applyFill="1"/>
    <xf numFmtId="0" fontId="12" fillId="6" borderId="0" xfId="0" applyFont="1" applyFill="1"/>
    <xf numFmtId="0" fontId="2" fillId="2" borderId="0" xfId="0" applyFont="1" applyFill="1"/>
    <xf numFmtId="0" fontId="14" fillId="2" borderId="0" xfId="0" applyFont="1" applyFill="1" applyAlignment="1"/>
    <xf numFmtId="0" fontId="2" fillId="3" borderId="0" xfId="0" applyFont="1" applyFill="1" applyAlignment="1" applyProtection="1"/>
    <xf numFmtId="0" fontId="0" fillId="6" borderId="5" xfId="0" applyFill="1" applyBorder="1" applyProtection="1"/>
    <xf numFmtId="0" fontId="7" fillId="6" borderId="0" xfId="0" applyFont="1" applyFill="1" applyBorder="1" applyProtection="1"/>
    <xf numFmtId="0" fontId="2" fillId="6" borderId="0" xfId="0" applyFont="1" applyFill="1" applyBorder="1" applyProtection="1"/>
    <xf numFmtId="0" fontId="5" fillId="5" borderId="0" xfId="0" applyFont="1" applyFill="1" applyBorder="1" applyAlignment="1" applyProtection="1">
      <alignment horizontal="center" wrapText="1"/>
    </xf>
    <xf numFmtId="0" fontId="0" fillId="6" borderId="0" xfId="0" applyFill="1" applyBorder="1" applyProtection="1"/>
    <xf numFmtId="0" fontId="5" fillId="6" borderId="0" xfId="0" applyFont="1" applyFill="1" applyBorder="1" applyAlignment="1" applyProtection="1">
      <alignment horizontal="center" wrapText="1"/>
    </xf>
    <xf numFmtId="0" fontId="0" fillId="6" borderId="0" xfId="0" applyFill="1" applyProtection="1"/>
    <xf numFmtId="0" fontId="5" fillId="9" borderId="6" xfId="0" applyFont="1" applyFill="1" applyBorder="1" applyAlignment="1" applyProtection="1">
      <alignment horizontal="center" wrapText="1"/>
    </xf>
    <xf numFmtId="0" fontId="2" fillId="5" borderId="0" xfId="0" applyFont="1" applyFill="1" applyBorder="1" applyAlignment="1" applyProtection="1"/>
    <xf numFmtId="0" fontId="2" fillId="3" borderId="0" xfId="0" applyFont="1" applyFill="1" applyProtection="1"/>
    <xf numFmtId="0" fontId="5" fillId="9" borderId="0" xfId="0" applyFont="1" applyFill="1" applyBorder="1" applyAlignment="1" applyProtection="1">
      <alignment horizontal="center" wrapText="1"/>
    </xf>
    <xf numFmtId="0" fontId="2" fillId="5" borderId="0" xfId="0" applyFont="1" applyFill="1" applyBorder="1" applyProtection="1"/>
    <xf numFmtId="0" fontId="2" fillId="9" borderId="0" xfId="0" applyFont="1" applyFill="1" applyBorder="1" applyProtection="1"/>
    <xf numFmtId="0" fontId="2" fillId="9" borderId="6" xfId="0" applyFont="1" applyFill="1" applyBorder="1" applyProtection="1"/>
    <xf numFmtId="0" fontId="2" fillId="2" borderId="7" xfId="0" applyFont="1" applyFill="1" applyBorder="1" applyProtection="1"/>
    <xf numFmtId="1" fontId="2" fillId="2" borderId="7" xfId="1" applyNumberFormat="1" applyFont="1" applyFill="1" applyBorder="1" applyAlignment="1" applyProtection="1">
      <alignment horizontal="right"/>
    </xf>
    <xf numFmtId="1" fontId="2" fillId="2" borderId="7" xfId="1" applyNumberFormat="1" applyFont="1" applyFill="1" applyBorder="1" applyProtection="1"/>
    <xf numFmtId="0" fontId="2" fillId="9" borderId="7" xfId="0" applyFont="1" applyFill="1" applyBorder="1" applyProtection="1"/>
    <xf numFmtId="0" fontId="0" fillId="9" borderId="7" xfId="0" applyFont="1" applyFill="1" applyBorder="1" applyAlignment="1" applyProtection="1"/>
    <xf numFmtId="168" fontId="2" fillId="9" borderId="7" xfId="0" applyNumberFormat="1" applyFont="1" applyFill="1" applyBorder="1" applyProtection="1"/>
    <xf numFmtId="0" fontId="2" fillId="9" borderId="5" xfId="0" applyFont="1" applyFill="1" applyBorder="1" applyAlignment="1" applyProtection="1"/>
    <xf numFmtId="0" fontId="2" fillId="6" borderId="6" xfId="0" applyFont="1" applyFill="1" applyBorder="1" applyProtection="1"/>
    <xf numFmtId="0" fontId="2" fillId="9" borderId="0" xfId="0" applyFont="1" applyFill="1" applyBorder="1" applyAlignment="1" applyProtection="1"/>
    <xf numFmtId="0" fontId="0" fillId="0" borderId="0" xfId="0" applyFill="1" applyProtection="1"/>
    <xf numFmtId="0" fontId="2" fillId="9" borderId="7" xfId="0" applyFont="1" applyFill="1" applyBorder="1" applyAlignment="1" applyProtection="1"/>
    <xf numFmtId="166" fontId="2" fillId="9" borderId="7" xfId="0" applyNumberFormat="1" applyFont="1" applyFill="1" applyBorder="1" applyProtection="1"/>
    <xf numFmtId="0" fontId="0" fillId="6" borderId="6" xfId="0" applyFill="1" applyBorder="1" applyProtection="1"/>
    <xf numFmtId="0" fontId="0" fillId="6" borderId="21" xfId="0" applyFill="1" applyBorder="1" applyProtection="1"/>
    <xf numFmtId="0" fontId="2" fillId="9" borderId="11" xfId="0" applyFont="1" applyFill="1" applyBorder="1" applyProtection="1"/>
    <xf numFmtId="0" fontId="5" fillId="5" borderId="11" xfId="0" applyFont="1" applyFill="1" applyBorder="1" applyAlignment="1" applyProtection="1">
      <alignment horizontal="center" wrapText="1"/>
    </xf>
    <xf numFmtId="0" fontId="0" fillId="6" borderId="11" xfId="0" applyFill="1" applyBorder="1" applyProtection="1"/>
    <xf numFmtId="0" fontId="0" fillId="6" borderId="22" xfId="0" applyFill="1" applyBorder="1" applyProtection="1"/>
    <xf numFmtId="0" fontId="0" fillId="6" borderId="7" xfId="0" applyFont="1" applyFill="1" applyBorder="1" applyProtection="1"/>
    <xf numFmtId="0" fontId="7" fillId="9" borderId="0" xfId="0" applyFont="1" applyFill="1" applyBorder="1" applyProtection="1"/>
    <xf numFmtId="0" fontId="2" fillId="9" borderId="5" xfId="0" applyFont="1" applyFill="1" applyBorder="1" applyProtection="1"/>
    <xf numFmtId="0" fontId="6" fillId="5" borderId="0" xfId="0" applyFont="1" applyFill="1" applyBorder="1" applyAlignment="1" applyProtection="1"/>
    <xf numFmtId="0" fontId="2" fillId="9" borderId="7" xfId="0" applyFont="1" applyFill="1" applyBorder="1" applyAlignment="1" applyProtection="1">
      <alignment horizontal="center" vertical="center"/>
    </xf>
    <xf numFmtId="0" fontId="2" fillId="9" borderId="21" xfId="0" applyFont="1" applyFill="1" applyBorder="1" applyAlignment="1" applyProtection="1"/>
    <xf numFmtId="0" fontId="2" fillId="2" borderId="11" xfId="0" applyFont="1" applyFill="1" applyBorder="1" applyAlignment="1" applyProtection="1"/>
    <xf numFmtId="0" fontId="2" fillId="2" borderId="11" xfId="0" applyFont="1" applyFill="1" applyBorder="1" applyProtection="1"/>
    <xf numFmtId="0" fontId="1" fillId="2" borderId="11" xfId="0" applyFont="1" applyFill="1" applyBorder="1" applyProtection="1"/>
    <xf numFmtId="0" fontId="1" fillId="2" borderId="22" xfId="0" applyFont="1" applyFill="1" applyBorder="1" applyProtection="1"/>
    <xf numFmtId="0" fontId="1" fillId="5" borderId="0" xfId="0" applyFont="1" applyFill="1" applyBorder="1" applyAlignment="1" applyProtection="1"/>
    <xf numFmtId="0" fontId="1" fillId="3" borderId="0" xfId="0" applyFont="1" applyFill="1" applyAlignment="1" applyProtection="1"/>
    <xf numFmtId="0" fontId="1" fillId="3" borderId="0" xfId="0" applyFont="1" applyFill="1" applyProtection="1"/>
    <xf numFmtId="0" fontId="5" fillId="5" borderId="0" xfId="0" applyFont="1" applyFill="1" applyBorder="1" applyAlignment="1" applyProtection="1">
      <alignment wrapText="1"/>
    </xf>
    <xf numFmtId="0" fontId="4" fillId="2" borderId="0" xfId="0" applyFont="1" applyFill="1" applyBorder="1" applyAlignment="1" applyProtection="1"/>
    <xf numFmtId="0" fontId="4" fillId="2" borderId="9" xfId="0" applyFont="1" applyFill="1" applyBorder="1" applyAlignment="1" applyProtection="1"/>
    <xf numFmtId="0" fontId="0" fillId="7" borderId="0" xfId="0" applyFill="1" applyProtection="1"/>
    <xf numFmtId="0" fontId="0" fillId="7" borderId="0" xfId="0" applyFill="1" applyBorder="1" applyProtection="1"/>
    <xf numFmtId="0" fontId="2" fillId="9" borderId="20" xfId="0" applyFont="1" applyFill="1" applyBorder="1" applyProtection="1"/>
    <xf numFmtId="0" fontId="3" fillId="2" borderId="19" xfId="0" applyFont="1" applyFill="1" applyBorder="1" applyAlignment="1" applyProtection="1"/>
    <xf numFmtId="0" fontId="3" fillId="2" borderId="23" xfId="0" applyFont="1" applyFill="1" applyBorder="1" applyAlignment="1" applyProtection="1"/>
    <xf numFmtId="0" fontId="3" fillId="5" borderId="0" xfId="0" applyFont="1" applyFill="1" applyBorder="1" applyAlignment="1" applyProtection="1"/>
    <xf numFmtId="0" fontId="2" fillId="2" borderId="0" xfId="0" applyFont="1" applyFill="1" applyBorder="1" applyAlignment="1" applyProtection="1"/>
    <xf numFmtId="0" fontId="2" fillId="2" borderId="0" xfId="0" applyFont="1" applyFill="1" applyBorder="1" applyProtection="1"/>
    <xf numFmtId="0" fontId="2" fillId="2" borderId="6" xfId="0" applyFont="1" applyFill="1" applyBorder="1" applyProtection="1"/>
    <xf numFmtId="0" fontId="0" fillId="0" borderId="0" xfId="0" applyFont="1" applyProtection="1"/>
    <xf numFmtId="165" fontId="2" fillId="4" borderId="7" xfId="1" applyNumberFormat="1" applyFont="1" applyFill="1" applyBorder="1" applyAlignment="1" applyProtection="1">
      <alignment horizontal="left" vertical="center"/>
      <protection locked="0"/>
    </xf>
    <xf numFmtId="0" fontId="2" fillId="4" borderId="7" xfId="0" applyFont="1" applyFill="1" applyBorder="1" applyAlignment="1" applyProtection="1">
      <alignment horizontal="right"/>
      <protection locked="0"/>
    </xf>
    <xf numFmtId="1" fontId="2" fillId="4" borderId="7" xfId="0" applyNumberFormat="1" applyFont="1" applyFill="1" applyBorder="1" applyAlignment="1" applyProtection="1">
      <alignment horizontal="right"/>
      <protection locked="0"/>
    </xf>
    <xf numFmtId="165" fontId="2" fillId="4" borderId="7" xfId="1" applyNumberFormat="1" applyFont="1" applyFill="1" applyBorder="1" applyAlignment="1" applyProtection="1">
      <protection locked="0"/>
    </xf>
    <xf numFmtId="0" fontId="2" fillId="4" borderId="7" xfId="0" applyFont="1" applyFill="1" applyBorder="1" applyAlignment="1" applyProtection="1">
      <alignment horizontal="right" vertical="center"/>
      <protection locked="0"/>
    </xf>
    <xf numFmtId="1" fontId="2" fillId="6" borderId="7" xfId="0" applyNumberFormat="1" applyFont="1" applyFill="1" applyBorder="1" applyAlignment="1" applyProtection="1">
      <alignment horizontal="right"/>
    </xf>
    <xf numFmtId="2" fontId="2" fillId="9" borderId="7" xfId="0" applyNumberFormat="1" applyFont="1" applyFill="1" applyBorder="1" applyAlignment="1" applyProtection="1">
      <alignment horizontal="right"/>
    </xf>
    <xf numFmtId="0" fontId="2" fillId="2" borderId="0" xfId="0" applyFont="1" applyFill="1"/>
    <xf numFmtId="0" fontId="10" fillId="0" borderId="7" xfId="0" applyFont="1" applyBorder="1" applyAlignment="1">
      <alignment horizontal="center" vertical="center" wrapText="1"/>
    </xf>
    <xf numFmtId="0" fontId="0" fillId="0" borderId="7" xfId="0" applyBorder="1"/>
    <xf numFmtId="0" fontId="13" fillId="10" borderId="7" xfId="0" applyFont="1" applyFill="1" applyBorder="1"/>
    <xf numFmtId="14" fontId="13" fillId="10" borderId="7" xfId="0" applyNumberFormat="1" applyFont="1" applyFill="1" applyBorder="1"/>
    <xf numFmtId="0" fontId="0" fillId="0" borderId="7" xfId="0" applyFill="1" applyBorder="1"/>
    <xf numFmtId="0" fontId="15" fillId="2" borderId="0" xfId="0" applyFont="1" applyFill="1" applyAlignment="1"/>
    <xf numFmtId="0" fontId="2" fillId="2" borderId="0" xfId="0" applyFont="1" applyFill="1" applyAlignment="1">
      <alignment horizontal="center" vertical="center" wrapText="1"/>
    </xf>
    <xf numFmtId="0" fontId="10" fillId="6" borderId="0" xfId="0" applyFont="1" applyFill="1" applyBorder="1"/>
    <xf numFmtId="0" fontId="13" fillId="6" borderId="0" xfId="0" applyFont="1" applyFill="1"/>
    <xf numFmtId="0" fontId="2" fillId="5" borderId="0" xfId="0" applyFont="1" applyFill="1"/>
    <xf numFmtId="0" fontId="0" fillId="7" borderId="0" xfId="0" applyFill="1"/>
    <xf numFmtId="0" fontId="16" fillId="11" borderId="20" xfId="0" applyFont="1" applyFill="1" applyBorder="1"/>
    <xf numFmtId="165" fontId="0" fillId="11" borderId="19" xfId="0" applyNumberFormat="1" applyFill="1" applyBorder="1"/>
    <xf numFmtId="0" fontId="0" fillId="11" borderId="19" xfId="0" applyFill="1" applyBorder="1"/>
    <xf numFmtId="43" fontId="0" fillId="11" borderId="19" xfId="0" applyNumberFormat="1" applyFill="1" applyBorder="1"/>
    <xf numFmtId="0" fontId="0" fillId="11" borderId="23" xfId="0" applyFill="1" applyBorder="1"/>
    <xf numFmtId="0" fontId="0" fillId="11" borderId="5" xfId="0" applyFill="1" applyBorder="1"/>
    <xf numFmtId="43" fontId="0" fillId="11" borderId="0" xfId="0" applyNumberFormat="1" applyFill="1" applyBorder="1"/>
    <xf numFmtId="0" fontId="0" fillId="11" borderId="0" xfId="0" applyFill="1" applyBorder="1"/>
    <xf numFmtId="43" fontId="6" fillId="11" borderId="0" xfId="0" applyNumberFormat="1" applyFont="1" applyFill="1" applyBorder="1"/>
    <xf numFmtId="165" fontId="0" fillId="11" borderId="0" xfId="0" applyNumberFormat="1" applyFill="1" applyBorder="1"/>
    <xf numFmtId="0" fontId="0" fillId="11" borderId="6" xfId="0" applyFill="1" applyBorder="1"/>
    <xf numFmtId="0" fontId="4" fillId="11" borderId="5" xfId="0" applyFont="1" applyFill="1" applyBorder="1" applyAlignment="1">
      <alignment wrapText="1"/>
    </xf>
    <xf numFmtId="0" fontId="4" fillId="11" borderId="0" xfId="0" applyFont="1" applyFill="1" applyBorder="1" applyAlignment="1">
      <alignment wrapText="1"/>
    </xf>
    <xf numFmtId="0" fontId="6" fillId="11" borderId="0" xfId="0" applyFont="1" applyFill="1" applyBorder="1" applyAlignment="1">
      <alignment wrapText="1"/>
    </xf>
    <xf numFmtId="0" fontId="0" fillId="7" borderId="0" xfId="0" applyFont="1" applyFill="1" applyProtection="1"/>
    <xf numFmtId="0" fontId="13" fillId="6" borderId="7" xfId="0" applyFont="1" applyFill="1" applyBorder="1"/>
    <xf numFmtId="0" fontId="13" fillId="10" borderId="7" xfId="0" applyFont="1" applyFill="1" applyBorder="1" applyAlignment="1">
      <alignment wrapText="1"/>
    </xf>
    <xf numFmtId="0" fontId="0" fillId="6" borderId="0" xfId="0" applyFill="1" applyBorder="1" applyAlignment="1">
      <alignment horizontal="center"/>
    </xf>
    <xf numFmtId="0" fontId="4" fillId="12" borderId="1" xfId="0" applyFont="1" applyFill="1" applyBorder="1" applyAlignment="1" applyProtection="1">
      <alignment vertical="center"/>
    </xf>
    <xf numFmtId="0" fontId="4" fillId="12" borderId="7" xfId="0" applyFont="1" applyFill="1" applyBorder="1" applyAlignment="1" applyProtection="1">
      <alignment wrapText="1"/>
    </xf>
    <xf numFmtId="0" fontId="4" fillId="12" borderId="7" xfId="0" applyFont="1" applyFill="1" applyBorder="1" applyProtection="1"/>
    <xf numFmtId="0" fontId="0" fillId="12" borderId="7" xfId="0" applyFill="1" applyBorder="1" applyProtection="1"/>
    <xf numFmtId="0" fontId="4" fillId="12" borderId="0" xfId="0" applyFont="1" applyFill="1" applyProtection="1"/>
    <xf numFmtId="0" fontId="8" fillId="6" borderId="0" xfId="0" applyFont="1" applyFill="1" applyProtection="1"/>
    <xf numFmtId="0" fontId="2" fillId="6" borderId="0" xfId="0" applyFont="1" applyFill="1" applyProtection="1"/>
    <xf numFmtId="0" fontId="1" fillId="6" borderId="0" xfId="0" applyFont="1" applyFill="1" applyProtection="1"/>
    <xf numFmtId="0" fontId="0" fillId="6" borderId="0" xfId="0" applyFont="1" applyFill="1" applyProtection="1"/>
    <xf numFmtId="0" fontId="4" fillId="6" borderId="0" xfId="0" applyFont="1" applyFill="1" applyProtection="1"/>
    <xf numFmtId="0" fontId="2" fillId="6" borderId="13" xfId="0" applyFont="1" applyFill="1" applyBorder="1" applyProtection="1"/>
    <xf numFmtId="0" fontId="2" fillId="6" borderId="10" xfId="0" applyFont="1" applyFill="1" applyBorder="1" applyProtection="1"/>
    <xf numFmtId="0" fontId="2" fillId="6" borderId="14" xfId="0" applyFont="1" applyFill="1" applyBorder="1" applyProtection="1"/>
    <xf numFmtId="0" fontId="11" fillId="6" borderId="0" xfId="0" applyFont="1" applyFill="1" applyAlignment="1" applyProtection="1">
      <alignment vertical="center"/>
    </xf>
    <xf numFmtId="0" fontId="2" fillId="6" borderId="12" xfId="0" applyFont="1" applyFill="1" applyBorder="1" applyProtection="1"/>
    <xf numFmtId="11" fontId="2" fillId="6" borderId="0" xfId="0" applyNumberFormat="1" applyFont="1" applyFill="1" applyBorder="1" applyProtection="1"/>
    <xf numFmtId="0" fontId="2" fillId="6" borderId="9" xfId="0" applyFont="1" applyFill="1" applyBorder="1" applyProtection="1"/>
    <xf numFmtId="167" fontId="2" fillId="6" borderId="0" xfId="0" applyNumberFormat="1" applyFont="1" applyFill="1" applyBorder="1" applyProtection="1"/>
    <xf numFmtId="3" fontId="2" fillId="6" borderId="0" xfId="0" applyNumberFormat="1" applyFont="1" applyFill="1" applyBorder="1" applyProtection="1"/>
    <xf numFmtId="0" fontId="2" fillId="6" borderId="15" xfId="0" applyFont="1" applyFill="1" applyBorder="1" applyProtection="1"/>
    <xf numFmtId="3" fontId="2" fillId="6" borderId="8" xfId="0" applyNumberFormat="1" applyFont="1" applyFill="1" applyBorder="1" applyProtection="1"/>
    <xf numFmtId="0" fontId="2" fillId="6" borderId="16" xfId="0" applyFont="1" applyFill="1" applyBorder="1" applyProtection="1"/>
    <xf numFmtId="0" fontId="7" fillId="6" borderId="16" xfId="0" applyFont="1" applyFill="1" applyBorder="1" applyProtection="1"/>
    <xf numFmtId="0" fontId="7" fillId="6" borderId="0" xfId="0" applyFont="1" applyFill="1" applyProtection="1"/>
    <xf numFmtId="2" fontId="2" fillId="6" borderId="0" xfId="2" applyNumberFormat="1" applyFont="1" applyFill="1" applyBorder="1" applyProtection="1"/>
    <xf numFmtId="164" fontId="2" fillId="6" borderId="9" xfId="0" applyNumberFormat="1" applyFont="1" applyFill="1" applyBorder="1" applyProtection="1"/>
    <xf numFmtId="0" fontId="2" fillId="6" borderId="0" xfId="0" applyNumberFormat="1" applyFont="1" applyFill="1" applyProtection="1"/>
    <xf numFmtId="2" fontId="2" fillId="6" borderId="8" xfId="2" applyNumberFormat="1" applyFont="1" applyFill="1" applyBorder="1" applyProtection="1"/>
    <xf numFmtId="164" fontId="2" fillId="6" borderId="16" xfId="0" applyNumberFormat="1" applyFont="1" applyFill="1" applyBorder="1" applyProtection="1"/>
    <xf numFmtId="0" fontId="2" fillId="6" borderId="0" xfId="0" applyFont="1" applyFill="1" applyAlignment="1" applyProtection="1">
      <alignment vertical="center"/>
    </xf>
    <xf numFmtId="0" fontId="4" fillId="6" borderId="7" xfId="0" applyFont="1" applyFill="1" applyBorder="1" applyProtection="1"/>
    <xf numFmtId="0" fontId="10" fillId="6" borderId="0" xfId="0" applyFont="1" applyFill="1" applyProtection="1"/>
    <xf numFmtId="168" fontId="2" fillId="6" borderId="7" xfId="0" applyNumberFormat="1" applyFont="1" applyFill="1" applyBorder="1" applyProtection="1"/>
    <xf numFmtId="0" fontId="13" fillId="6" borderId="7" xfId="0" applyFont="1" applyFill="1" applyBorder="1" applyProtection="1"/>
    <xf numFmtId="0" fontId="0" fillId="6" borderId="7" xfId="0" applyFill="1" applyBorder="1" applyProtection="1"/>
    <xf numFmtId="168" fontId="0" fillId="6" borderId="7" xfId="0" applyNumberFormat="1" applyFill="1" applyBorder="1" applyProtection="1"/>
    <xf numFmtId="0" fontId="4" fillId="2" borderId="0" xfId="0" applyFont="1" applyFill="1" applyAlignment="1">
      <alignment horizontal="left" vertical="center"/>
    </xf>
    <xf numFmtId="0" fontId="2" fillId="2" borderId="0" xfId="0" applyFont="1" applyFill="1" applyAlignment="1">
      <alignment vertical="center" wrapText="1"/>
    </xf>
    <xf numFmtId="0" fontId="2" fillId="2" borderId="0" xfId="0" applyFont="1" applyFill="1" applyAlignment="1">
      <alignment horizontal="left" wrapText="1"/>
    </xf>
    <xf numFmtId="17" fontId="0" fillId="0" borderId="7" xfId="0" applyNumberFormat="1" applyBorder="1"/>
    <xf numFmtId="49" fontId="0" fillId="0" borderId="7" xfId="0" applyNumberFormat="1" applyBorder="1"/>
    <xf numFmtId="2" fontId="0" fillId="0" borderId="7" xfId="0" applyNumberFormat="1" applyBorder="1"/>
    <xf numFmtId="14" fontId="0" fillId="0" borderId="7" xfId="0" applyNumberFormat="1" applyBorder="1"/>
    <xf numFmtId="166" fontId="0" fillId="0" borderId="7" xfId="0" applyNumberFormat="1" applyBorder="1"/>
    <xf numFmtId="3" fontId="0" fillId="0" borderId="7" xfId="0" applyNumberFormat="1" applyBorder="1"/>
    <xf numFmtId="0" fontId="3" fillId="2" borderId="0" xfId="0" applyFont="1" applyFill="1" applyAlignment="1">
      <alignment horizontal="center"/>
    </xf>
    <xf numFmtId="0" fontId="2" fillId="2" borderId="0" xfId="0" applyFont="1" applyFill="1" applyAlignment="1">
      <alignment horizontal="left" vertical="center" wrapText="1"/>
    </xf>
    <xf numFmtId="0" fontId="7" fillId="9" borderId="10" xfId="0" applyFont="1" applyFill="1" applyBorder="1" applyAlignment="1" applyProtection="1">
      <alignment horizontal="center" wrapText="1"/>
    </xf>
    <xf numFmtId="0" fontId="7" fillId="9" borderId="0" xfId="0" applyFont="1" applyFill="1" applyBorder="1" applyAlignment="1" applyProtection="1">
      <alignment horizontal="center" wrapText="1"/>
    </xf>
    <xf numFmtId="0" fontId="7" fillId="6" borderId="10" xfId="0" applyFont="1" applyFill="1" applyBorder="1" applyAlignment="1" applyProtection="1">
      <alignment horizontal="center"/>
    </xf>
    <xf numFmtId="0" fontId="2" fillId="2" borderId="0" xfId="0" applyFont="1" applyFill="1" applyBorder="1" applyAlignment="1" applyProtection="1">
      <alignment horizontal="left" wrapText="1"/>
    </xf>
    <xf numFmtId="0" fontId="2" fillId="4" borderId="1" xfId="0" applyFont="1" applyFill="1" applyBorder="1" applyAlignment="1" applyProtection="1">
      <alignment horizontal="center"/>
      <protection locked="0"/>
    </xf>
    <xf numFmtId="0" fontId="2" fillId="4" borderId="2" xfId="0" applyFont="1" applyFill="1" applyBorder="1" applyAlignment="1" applyProtection="1">
      <alignment horizontal="center"/>
      <protection locked="0"/>
    </xf>
    <xf numFmtId="0" fontId="2" fillId="4" borderId="17" xfId="0" applyFont="1" applyFill="1" applyBorder="1" applyAlignment="1" applyProtection="1">
      <alignment horizontal="center"/>
      <protection locked="0"/>
    </xf>
    <xf numFmtId="0" fontId="2" fillId="2" borderId="0" xfId="0" applyFont="1" applyFill="1"/>
    <xf numFmtId="0" fontId="4" fillId="8" borderId="0" xfId="0" applyFont="1" applyFill="1" applyBorder="1" applyAlignment="1" applyProtection="1">
      <alignment horizontal="center"/>
    </xf>
    <xf numFmtId="0" fontId="4" fillId="8" borderId="6" xfId="0" applyFont="1" applyFill="1" applyBorder="1" applyAlignment="1" applyProtection="1">
      <alignment horizontal="center"/>
    </xf>
    <xf numFmtId="0" fontId="5" fillId="2" borderId="3" xfId="0" applyFont="1" applyFill="1" applyBorder="1" applyAlignment="1" applyProtection="1">
      <alignment horizontal="center" wrapText="1"/>
    </xf>
    <xf numFmtId="0" fontId="5" fillId="2" borderId="4" xfId="0" applyFont="1" applyFill="1" applyBorder="1" applyAlignment="1" applyProtection="1">
      <alignment horizontal="center" wrapText="1"/>
    </xf>
    <xf numFmtId="0" fontId="5" fillId="2" borderId="18" xfId="0" applyFont="1" applyFill="1" applyBorder="1" applyAlignment="1" applyProtection="1">
      <alignment horizontal="center" wrapText="1"/>
    </xf>
    <xf numFmtId="0" fontId="4" fillId="8" borderId="20" xfId="0" applyFont="1" applyFill="1" applyBorder="1" applyAlignment="1" applyProtection="1">
      <alignment horizontal="center"/>
    </xf>
    <xf numFmtId="0" fontId="4" fillId="8" borderId="19" xfId="0" applyFont="1" applyFill="1" applyBorder="1" applyAlignment="1" applyProtection="1">
      <alignment horizontal="center"/>
    </xf>
    <xf numFmtId="0" fontId="0" fillId="11" borderId="5" xfId="0" applyFill="1" applyBorder="1" applyAlignment="1">
      <alignment horizontal="left"/>
    </xf>
    <xf numFmtId="0" fontId="0" fillId="11" borderId="0" xfId="0" applyFill="1" applyBorder="1" applyAlignment="1">
      <alignment horizontal="left"/>
    </xf>
    <xf numFmtId="0" fontId="0" fillId="11" borderId="6" xfId="0" applyFill="1" applyBorder="1" applyAlignment="1">
      <alignment horizontal="left"/>
    </xf>
    <xf numFmtId="2" fontId="0" fillId="11" borderId="5" xfId="0" applyNumberFormat="1" applyFill="1" applyBorder="1" applyAlignment="1">
      <alignment horizontal="left"/>
    </xf>
    <xf numFmtId="2" fontId="0" fillId="11" borderId="0" xfId="0" applyNumberFormat="1" applyFill="1" applyBorder="1" applyAlignment="1">
      <alignment horizontal="left"/>
    </xf>
    <xf numFmtId="2" fontId="0" fillId="11" borderId="6" xfId="0" applyNumberFormat="1" applyFill="1" applyBorder="1" applyAlignment="1">
      <alignment horizontal="left"/>
    </xf>
    <xf numFmtId="0" fontId="6" fillId="11" borderId="5" xfId="0" applyFont="1" applyFill="1" applyBorder="1" applyAlignment="1">
      <alignment horizontal="center" vertical="top" wrapText="1"/>
    </xf>
    <xf numFmtId="0" fontId="6" fillId="11" borderId="0" xfId="0" applyFont="1" applyFill="1" applyBorder="1" applyAlignment="1">
      <alignment horizontal="center" vertical="top" wrapText="1"/>
    </xf>
    <xf numFmtId="0" fontId="6" fillId="11" borderId="6" xfId="0" applyFont="1" applyFill="1" applyBorder="1" applyAlignment="1">
      <alignment horizontal="center" vertical="top" wrapText="1"/>
    </xf>
    <xf numFmtId="0" fontId="6" fillId="11" borderId="21" xfId="0" applyFont="1" applyFill="1" applyBorder="1" applyAlignment="1">
      <alignment horizontal="center" vertical="top" wrapText="1"/>
    </xf>
    <xf numFmtId="0" fontId="6" fillId="11" borderId="11" xfId="0" applyFont="1" applyFill="1" applyBorder="1" applyAlignment="1">
      <alignment horizontal="center" vertical="top" wrapText="1"/>
    </xf>
    <xf numFmtId="0" fontId="6" fillId="11" borderId="22" xfId="0" applyFont="1" applyFill="1" applyBorder="1" applyAlignment="1">
      <alignment horizontal="center" vertical="top" wrapText="1"/>
    </xf>
    <xf numFmtId="0" fontId="5" fillId="6" borderId="3" xfId="0" applyFont="1" applyFill="1" applyBorder="1" applyAlignment="1" applyProtection="1">
      <alignment horizontal="center" wrapText="1"/>
    </xf>
    <xf numFmtId="0" fontId="5" fillId="6" borderId="4" xfId="0" applyFont="1" applyFill="1" applyBorder="1" applyAlignment="1" applyProtection="1">
      <alignment horizontal="center" wrapText="1"/>
    </xf>
    <xf numFmtId="0" fontId="5" fillId="6" borderId="18" xfId="0" applyFont="1" applyFill="1" applyBorder="1" applyAlignment="1" applyProtection="1">
      <alignment horizontal="center" wrapText="1"/>
    </xf>
    <xf numFmtId="0" fontId="5" fillId="9" borderId="3" xfId="0" applyFont="1" applyFill="1" applyBorder="1" applyAlignment="1" applyProtection="1">
      <alignment horizontal="center" wrapText="1"/>
    </xf>
    <xf numFmtId="0" fontId="5" fillId="9" borderId="4" xfId="0" applyFont="1" applyFill="1" applyBorder="1" applyAlignment="1" applyProtection="1">
      <alignment horizontal="center" wrapText="1"/>
    </xf>
    <xf numFmtId="0" fontId="5" fillId="9" borderId="18" xfId="0" applyFont="1" applyFill="1" applyBorder="1" applyAlignment="1" applyProtection="1">
      <alignment horizontal="center" wrapText="1"/>
    </xf>
    <xf numFmtId="0" fontId="10" fillId="12" borderId="1" xfId="0" applyFont="1" applyFill="1" applyBorder="1" applyAlignment="1" applyProtection="1">
      <alignment horizontal="center"/>
    </xf>
    <xf numFmtId="0" fontId="10" fillId="12" borderId="2" xfId="0" applyFont="1" applyFill="1" applyBorder="1" applyAlignment="1" applyProtection="1">
      <alignment horizontal="center"/>
    </xf>
    <xf numFmtId="0" fontId="10" fillId="12" borderId="17" xfId="0" applyFont="1" applyFill="1" applyBorder="1" applyAlignment="1" applyProtection="1">
      <alignment horizontal="center"/>
    </xf>
    <xf numFmtId="0" fontId="13" fillId="6" borderId="0" xfId="0" applyFont="1" applyFill="1" applyAlignment="1" applyProtection="1">
      <alignment horizontal="left" vertical="top" wrapText="1"/>
    </xf>
    <xf numFmtId="0" fontId="13" fillId="6" borderId="7"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304800</xdr:colOff>
      <xdr:row>2</xdr:row>
      <xdr:rowOff>121920</xdr:rowOff>
    </xdr:to>
    <xdr:sp macro="" textlink="">
      <xdr:nvSpPr>
        <xdr:cNvPr id="1025" name="AutoShape 1">
          <a:extLst>
            <a:ext uri="{FF2B5EF4-FFF2-40B4-BE49-F238E27FC236}">
              <a16:creationId xmlns:a16="http://schemas.microsoft.com/office/drawing/2014/main" id="{53B01C72-85D8-4CED-BDA7-88E26BEB01B3}"/>
            </a:ext>
          </a:extLst>
        </xdr:cNvPr>
        <xdr:cNvSpPr>
          <a:spLocks noChangeAspect="1" noChangeArrowheads="1"/>
        </xdr:cNvSpPr>
      </xdr:nvSpPr>
      <xdr:spPr bwMode="auto">
        <a:xfrm>
          <a:off x="609600" y="18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xdr:col>
      <xdr:colOff>304800</xdr:colOff>
      <xdr:row>2</xdr:row>
      <xdr:rowOff>121920</xdr:rowOff>
    </xdr:to>
    <xdr:sp macro="" textlink="">
      <xdr:nvSpPr>
        <xdr:cNvPr id="1026" name="AutoShape 2">
          <a:extLst>
            <a:ext uri="{FF2B5EF4-FFF2-40B4-BE49-F238E27FC236}">
              <a16:creationId xmlns:a16="http://schemas.microsoft.com/office/drawing/2014/main" id="{954A0227-F27A-47F7-84A4-9AEC8555F719}"/>
            </a:ext>
          </a:extLst>
        </xdr:cNvPr>
        <xdr:cNvSpPr>
          <a:spLocks noChangeAspect="1" noChangeArrowheads="1"/>
        </xdr:cNvSpPr>
      </xdr:nvSpPr>
      <xdr:spPr bwMode="auto">
        <a:xfrm>
          <a:off x="609600" y="1828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373380</xdr:colOff>
      <xdr:row>0</xdr:row>
      <xdr:rowOff>160020</xdr:rowOff>
    </xdr:from>
    <xdr:to>
      <xdr:col>1</xdr:col>
      <xdr:colOff>3421380</xdr:colOff>
      <xdr:row>3</xdr:row>
      <xdr:rowOff>144780</xdr:rowOff>
    </xdr:to>
    <xdr:pic>
      <xdr:nvPicPr>
        <xdr:cNvPr id="3" name="Picture 2">
          <a:extLst>
            <a:ext uri="{FF2B5EF4-FFF2-40B4-BE49-F238E27FC236}">
              <a16:creationId xmlns:a16="http://schemas.microsoft.com/office/drawing/2014/main" id="{8306E451-B00E-4084-B74C-66ACA3AFA94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7876" b="38021"/>
        <a:stretch/>
      </xdr:blipFill>
      <xdr:spPr>
        <a:xfrm>
          <a:off x="373380" y="160020"/>
          <a:ext cx="3543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1409700</xdr:colOff>
      <xdr:row>1</xdr:row>
      <xdr:rowOff>12208</xdr:rowOff>
    </xdr:from>
    <xdr:to>
      <xdr:col>12</xdr:col>
      <xdr:colOff>558074</xdr:colOff>
      <xdr:row>3</xdr:row>
      <xdr:rowOff>50073</xdr:rowOff>
    </xdr:to>
    <xdr:pic>
      <xdr:nvPicPr>
        <xdr:cNvPr id="2" name="Picture 1">
          <a:extLst>
            <a:ext uri="{FF2B5EF4-FFF2-40B4-BE49-F238E27FC236}">
              <a16:creationId xmlns:a16="http://schemas.microsoft.com/office/drawing/2014/main" id="{1502CD1D-30C6-4EB4-92F4-7D08F730979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7876" b="38021"/>
        <a:stretch/>
      </xdr:blipFill>
      <xdr:spPr>
        <a:xfrm>
          <a:off x="5346700" y="164608"/>
          <a:ext cx="3387634" cy="5204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9"/>
  <sheetViews>
    <sheetView topLeftCell="A4" zoomScaleNormal="100" workbookViewId="0">
      <selection activeCell="B43" sqref="B43"/>
    </sheetView>
  </sheetViews>
  <sheetFormatPr defaultRowHeight="15" x14ac:dyDescent="0.25"/>
  <cols>
    <col min="1" max="1" width="7.42578125" customWidth="1"/>
    <col min="2" max="2" width="139.140625" customWidth="1"/>
    <col min="3" max="3" width="2.42578125" customWidth="1"/>
    <col min="4" max="27" width="8.85546875" style="10"/>
  </cols>
  <sheetData>
    <row r="1" spans="1:3" x14ac:dyDescent="0.25">
      <c r="A1" s="1"/>
      <c r="B1" s="1"/>
      <c r="C1" s="2"/>
    </row>
    <row r="2" spans="1:3" x14ac:dyDescent="0.25">
      <c r="A2" s="1"/>
      <c r="C2" s="2"/>
    </row>
    <row r="3" spans="1:3" x14ac:dyDescent="0.25">
      <c r="A3" s="1"/>
      <c r="B3" s="1"/>
      <c r="C3" s="2"/>
    </row>
    <row r="4" spans="1:3" x14ac:dyDescent="0.25">
      <c r="A4" s="1"/>
      <c r="B4" s="1"/>
      <c r="C4" s="2"/>
    </row>
    <row r="5" spans="1:3" ht="28.5" x14ac:dyDescent="0.45">
      <c r="A5" s="176" t="s">
        <v>0</v>
      </c>
      <c r="B5" s="176"/>
      <c r="C5" s="2"/>
    </row>
    <row r="6" spans="1:3" x14ac:dyDescent="0.25">
      <c r="A6" s="3" t="s">
        <v>61</v>
      </c>
      <c r="B6" s="4"/>
      <c r="C6" s="2"/>
    </row>
    <row r="7" spans="1:3" x14ac:dyDescent="0.25">
      <c r="A7" s="3">
        <v>1</v>
      </c>
      <c r="B7" s="3" t="s">
        <v>19</v>
      </c>
      <c r="C7" s="2"/>
    </row>
    <row r="8" spans="1:3" ht="30" x14ac:dyDescent="0.25">
      <c r="A8" s="11"/>
      <c r="B8" s="169" t="s">
        <v>98</v>
      </c>
      <c r="C8" s="12"/>
    </row>
    <row r="9" spans="1:3" x14ac:dyDescent="0.25">
      <c r="A9" s="11"/>
      <c r="B9" s="13"/>
      <c r="C9" s="12"/>
    </row>
    <row r="10" spans="1:3" x14ac:dyDescent="0.25">
      <c r="A10" s="3">
        <v>2</v>
      </c>
      <c r="B10" s="3" t="s">
        <v>1</v>
      </c>
      <c r="C10" s="2"/>
    </row>
    <row r="11" spans="1:3" ht="30" x14ac:dyDescent="0.25">
      <c r="A11" s="3"/>
      <c r="B11" s="169" t="s">
        <v>118</v>
      </c>
      <c r="C11" s="12"/>
    </row>
    <row r="12" spans="1:3" x14ac:dyDescent="0.25">
      <c r="A12" s="11"/>
      <c r="B12" s="11"/>
      <c r="C12" s="12"/>
    </row>
    <row r="13" spans="1:3" x14ac:dyDescent="0.25">
      <c r="A13" s="3">
        <v>3</v>
      </c>
      <c r="B13" s="3" t="s">
        <v>2</v>
      </c>
      <c r="C13" s="2"/>
    </row>
    <row r="14" spans="1:3" x14ac:dyDescent="0.25">
      <c r="A14" s="3"/>
      <c r="B14" s="169" t="s">
        <v>75</v>
      </c>
      <c r="C14" s="12"/>
    </row>
    <row r="15" spans="1:3" x14ac:dyDescent="0.25">
      <c r="A15" s="3"/>
      <c r="B15" s="13"/>
      <c r="C15" s="15"/>
    </row>
    <row r="16" spans="1:3" ht="17.100000000000001" customHeight="1" x14ac:dyDescent="0.25">
      <c r="A16" s="3" t="s">
        <v>117</v>
      </c>
      <c r="B16" s="3"/>
      <c r="C16" s="15"/>
    </row>
    <row r="17" spans="1:3" ht="17.100000000000001" customHeight="1" x14ac:dyDescent="0.25">
      <c r="A17" s="3"/>
      <c r="B17" s="169" t="s">
        <v>83</v>
      </c>
      <c r="C17" s="15"/>
    </row>
    <row r="18" spans="1:3" x14ac:dyDescent="0.25">
      <c r="A18" s="1"/>
      <c r="B18" s="1"/>
      <c r="C18" s="2"/>
    </row>
    <row r="19" spans="1:3" x14ac:dyDescent="0.25">
      <c r="A19" s="3" t="s">
        <v>3</v>
      </c>
      <c r="B19" s="1"/>
      <c r="C19" s="2"/>
    </row>
    <row r="20" spans="1:3" ht="14.45" customHeight="1" x14ac:dyDescent="0.25">
      <c r="B20" s="177" t="s">
        <v>99</v>
      </c>
      <c r="C20" s="2"/>
    </row>
    <row r="21" spans="1:3" x14ac:dyDescent="0.25">
      <c r="A21" s="168"/>
      <c r="B21" s="177"/>
      <c r="C21" s="2"/>
    </row>
    <row r="22" spans="1:3" x14ac:dyDescent="0.25">
      <c r="A22" s="168"/>
      <c r="B22" s="177"/>
      <c r="C22" s="2"/>
    </row>
    <row r="23" spans="1:3" x14ac:dyDescent="0.25">
      <c r="A23" s="168"/>
      <c r="B23" s="177"/>
      <c r="C23" s="15"/>
    </row>
    <row r="24" spans="1:3" x14ac:dyDescent="0.25">
      <c r="A24" s="108"/>
      <c r="B24" s="108"/>
      <c r="C24" s="15"/>
    </row>
    <row r="25" spans="1:3" x14ac:dyDescent="0.25">
      <c r="A25" s="167" t="s">
        <v>119</v>
      </c>
      <c r="B25" s="108"/>
      <c r="C25" s="15"/>
    </row>
    <row r="26" spans="1:3" ht="15" customHeight="1" x14ac:dyDescent="0.25">
      <c r="B26" s="177" t="s">
        <v>124</v>
      </c>
      <c r="C26" s="15"/>
    </row>
    <row r="27" spans="1:3" x14ac:dyDescent="0.25">
      <c r="A27" s="168"/>
      <c r="B27" s="177"/>
      <c r="C27" s="15"/>
    </row>
    <row r="28" spans="1:3" ht="13.5" customHeight="1" x14ac:dyDescent="0.25">
      <c r="A28" s="2"/>
      <c r="B28" s="2"/>
      <c r="C28" s="2"/>
    </row>
    <row r="29" spans="1:3" s="10" customFormat="1" x14ac:dyDescent="0.25"/>
    <row r="30" spans="1:3" s="10" customFormat="1" x14ac:dyDescent="0.25"/>
    <row r="31" spans="1:3" s="10" customFormat="1" x14ac:dyDescent="0.25"/>
    <row r="32" spans="1:3" s="10" customFormat="1" x14ac:dyDescent="0.25"/>
    <row r="33" s="10" customFormat="1" x14ac:dyDescent="0.25"/>
    <row r="34" s="10" customFormat="1" x14ac:dyDescent="0.25"/>
    <row r="35" s="10" customFormat="1" x14ac:dyDescent="0.25"/>
    <row r="36" s="10" customFormat="1" x14ac:dyDescent="0.25"/>
    <row r="37" s="10" customFormat="1" x14ac:dyDescent="0.25"/>
    <row r="38" s="10" customFormat="1" x14ac:dyDescent="0.25"/>
    <row r="39" s="10" customFormat="1" x14ac:dyDescent="0.25"/>
    <row r="40" s="10" customFormat="1" x14ac:dyDescent="0.25"/>
    <row r="41" s="10" customFormat="1" x14ac:dyDescent="0.25"/>
    <row r="42" s="10" customFormat="1" x14ac:dyDescent="0.25"/>
    <row r="43" s="10" customFormat="1" x14ac:dyDescent="0.25"/>
    <row r="44" s="10" customFormat="1" x14ac:dyDescent="0.25"/>
    <row r="45" s="10" customFormat="1" x14ac:dyDescent="0.25"/>
    <row r="46" s="10" customFormat="1" x14ac:dyDescent="0.25"/>
    <row r="47" s="10" customFormat="1" x14ac:dyDescent="0.25"/>
    <row r="48" s="10" customFormat="1" x14ac:dyDescent="0.25"/>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sheetData>
  <sheetProtection algorithmName="SHA-512" hashValue="l4GXxE0LCUQJ3iK+VAyx4mEpLUJy456i2WKTY9mPTDcceKr5Tt1dUWfsw8FjeE6t/9fJZBmymTs71CWaZH+DgQ==" saltValue="UxUPEFTkPtITwKWphxm6Dg==" spinCount="100000" sheet="1" objects="1" scenarios="1"/>
  <mergeCells count="3">
    <mergeCell ref="A5:B5"/>
    <mergeCell ref="B26:B27"/>
    <mergeCell ref="B20: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BE795-3303-424A-8334-C5EE576E7658}">
  <dimension ref="A1:AY1048566"/>
  <sheetViews>
    <sheetView zoomScaleNormal="100" workbookViewId="0">
      <selection activeCell="D22" sqref="D22"/>
    </sheetView>
  </sheetViews>
  <sheetFormatPr defaultColWidth="8.85546875" defaultRowHeight="15" x14ac:dyDescent="0.25"/>
  <cols>
    <col min="1" max="1" width="2.42578125" style="9" customWidth="1"/>
    <col min="2" max="2" width="1.42578125" style="9" customWidth="1"/>
    <col min="3" max="3" width="34.5703125" style="9" customWidth="1"/>
    <col min="4" max="4" width="20.42578125" style="9" customWidth="1"/>
    <col min="5" max="6" width="1.5703125" style="9" customWidth="1"/>
    <col min="7" max="7" width="1.85546875" style="9" customWidth="1"/>
    <col min="8" max="8" width="36.85546875" style="9" customWidth="1"/>
    <col min="9" max="9" width="21.42578125" style="9" customWidth="1"/>
    <col min="10" max="10" width="1.5703125" style="9" customWidth="1"/>
    <col min="11" max="11" width="1.42578125" style="9" customWidth="1"/>
    <col min="12" max="12" width="1.5703125" style="9" customWidth="1"/>
    <col min="13" max="13" width="29.85546875" style="9" customWidth="1"/>
    <col min="14" max="14" width="9.5703125" style="9" customWidth="1"/>
    <col min="15" max="15" width="2" style="9" customWidth="1"/>
    <col min="16" max="16" width="1.5703125" style="19" customWidth="1"/>
    <col min="17" max="17" width="30.42578125" style="9" customWidth="1"/>
    <col min="18" max="18" width="29.5703125" style="9" bestFit="1" customWidth="1"/>
    <col min="19" max="19" width="9.5703125" style="9" bestFit="1" customWidth="1"/>
    <col min="20" max="20" width="2.140625" style="9" customWidth="1"/>
    <col min="21" max="21" width="7.42578125" style="9" customWidth="1"/>
    <col min="22" max="22" width="7.140625" style="9" bestFit="1" customWidth="1"/>
    <col min="23" max="23" width="11.42578125" style="9" bestFit="1" customWidth="1"/>
    <col min="24" max="24" width="12.140625" style="9" bestFit="1" customWidth="1"/>
    <col min="25" max="25" width="1.5703125" style="9" customWidth="1"/>
    <col min="26" max="26" width="2.42578125" style="9" customWidth="1"/>
    <col min="27" max="27" width="6.5703125" style="9" customWidth="1"/>
    <col min="28" max="28" width="7.140625" style="9" bestFit="1" customWidth="1"/>
    <col min="29" max="29" width="11.42578125" style="9" bestFit="1" customWidth="1"/>
    <col min="30" max="30" width="12.140625" style="9" bestFit="1" customWidth="1"/>
    <col min="31" max="31" width="1.5703125" style="9" customWidth="1"/>
    <col min="32" max="32" width="2.42578125" style="9" customWidth="1"/>
    <col min="33" max="51" width="8.85546875" style="10"/>
    <col min="52" max="16384" width="8.85546875" style="9"/>
  </cols>
  <sheetData>
    <row r="1" spans="1:51" ht="12" customHeight="1" thickBot="1" x14ac:dyDescent="0.3">
      <c r="A1" s="84"/>
      <c r="B1" s="84"/>
      <c r="C1" s="84"/>
      <c r="D1" s="84"/>
      <c r="E1" s="84"/>
      <c r="F1" s="84"/>
      <c r="G1" s="84"/>
      <c r="H1" s="84"/>
      <c r="I1" s="84"/>
      <c r="J1" s="84"/>
      <c r="K1" s="84"/>
      <c r="L1" s="84"/>
      <c r="M1" s="84"/>
      <c r="N1" s="84"/>
      <c r="O1" s="84"/>
      <c r="P1" s="85"/>
    </row>
    <row r="2" spans="1:51" customFormat="1" ht="28.5" x14ac:dyDescent="0.45">
      <c r="A2" s="45"/>
      <c r="B2" s="86"/>
      <c r="C2" s="87" t="s">
        <v>0</v>
      </c>
      <c r="D2" s="87"/>
      <c r="E2" s="87"/>
      <c r="F2" s="87"/>
      <c r="G2" s="87"/>
      <c r="H2" s="87"/>
      <c r="I2" s="87"/>
      <c r="J2" s="87"/>
      <c r="K2" s="87"/>
      <c r="L2" s="87"/>
      <c r="M2" s="87"/>
      <c r="N2" s="87"/>
      <c r="O2" s="88"/>
      <c r="P2" s="89"/>
      <c r="Q2" s="7"/>
      <c r="R2" s="7"/>
      <c r="S2" s="7"/>
      <c r="T2" s="7"/>
      <c r="U2" s="7"/>
      <c r="V2" s="7"/>
      <c r="W2" s="16"/>
      <c r="X2" s="16"/>
      <c r="Y2" s="6"/>
      <c r="Z2" s="6"/>
      <c r="AA2" s="6"/>
      <c r="AB2" s="16"/>
      <c r="AC2" s="16"/>
      <c r="AD2" s="16"/>
      <c r="AE2" s="7"/>
      <c r="AF2" s="7"/>
      <c r="AG2" s="7"/>
      <c r="AH2" s="7"/>
      <c r="AI2" s="7"/>
      <c r="AJ2" s="7"/>
      <c r="AK2" s="16"/>
      <c r="AL2" s="16"/>
      <c r="AM2" s="185"/>
      <c r="AN2" s="185"/>
      <c r="AO2" s="185"/>
      <c r="AP2" s="16"/>
      <c r="AQ2" s="16"/>
      <c r="AR2" s="16"/>
      <c r="AS2" s="10"/>
      <c r="AT2" s="10"/>
      <c r="AU2" s="10"/>
      <c r="AV2" s="10"/>
      <c r="AW2" s="10"/>
      <c r="AX2" s="10"/>
      <c r="AY2" s="10"/>
    </row>
    <row r="3" spans="1:51" customFormat="1" ht="9.6" customHeight="1" x14ac:dyDescent="0.45">
      <c r="A3" s="35"/>
      <c r="B3" s="56"/>
      <c r="C3" s="90"/>
      <c r="D3" s="91"/>
      <c r="E3" s="91"/>
      <c r="F3" s="91"/>
      <c r="G3" s="91"/>
      <c r="H3" s="91"/>
      <c r="I3" s="91"/>
      <c r="J3" s="91"/>
      <c r="K3" s="91"/>
      <c r="L3" s="91"/>
      <c r="M3" s="91"/>
      <c r="N3" s="91"/>
      <c r="O3" s="92"/>
      <c r="P3" s="44"/>
      <c r="Q3" s="7"/>
      <c r="R3" s="7"/>
      <c r="S3" s="7"/>
      <c r="T3" s="7"/>
      <c r="U3" s="7"/>
      <c r="V3" s="7"/>
      <c r="W3" s="16"/>
      <c r="X3" s="16"/>
      <c r="Y3" s="6"/>
      <c r="Z3" s="6"/>
      <c r="AA3" s="6"/>
      <c r="AB3" s="16"/>
      <c r="AC3" s="16"/>
      <c r="AD3" s="16"/>
      <c r="AE3" s="7"/>
      <c r="AF3" s="7"/>
      <c r="AG3" s="7"/>
      <c r="AH3" s="7"/>
      <c r="AI3" s="7"/>
      <c r="AJ3" s="10"/>
      <c r="AK3" s="10"/>
      <c r="AL3" s="10"/>
      <c r="AM3" s="10"/>
      <c r="AN3" s="10"/>
      <c r="AO3" s="10"/>
      <c r="AP3" s="10"/>
      <c r="AQ3" s="10"/>
      <c r="AR3" s="10"/>
      <c r="AS3" s="10"/>
      <c r="AT3" s="10"/>
      <c r="AU3" s="10"/>
      <c r="AV3" s="10"/>
      <c r="AW3" s="10"/>
      <c r="AX3" s="10"/>
      <c r="AY3" s="10"/>
    </row>
    <row r="4" spans="1:51" customFormat="1" ht="18" customHeight="1" x14ac:dyDescent="0.45">
      <c r="A4" s="45"/>
      <c r="B4" s="70"/>
      <c r="C4" s="181" t="s">
        <v>121</v>
      </c>
      <c r="D4" s="181"/>
      <c r="E4" s="181"/>
      <c r="F4" s="181"/>
      <c r="G4" s="181"/>
      <c r="H4" s="181"/>
      <c r="I4" s="181"/>
      <c r="J4" s="181"/>
      <c r="K4" s="181"/>
      <c r="L4" s="181"/>
      <c r="M4" s="181"/>
      <c r="N4" s="181"/>
      <c r="O4" s="92"/>
      <c r="P4" s="44"/>
      <c r="Q4" s="34"/>
      <c r="R4" s="7"/>
      <c r="S4" s="7"/>
      <c r="T4" s="7"/>
      <c r="U4" s="7"/>
      <c r="V4" s="7"/>
      <c r="W4" s="16"/>
      <c r="X4" s="16"/>
      <c r="Y4" s="6"/>
      <c r="Z4" s="6"/>
      <c r="AA4" s="6"/>
      <c r="AB4" s="16"/>
      <c r="AC4" s="16"/>
      <c r="AD4" s="16"/>
      <c r="AE4" s="7"/>
      <c r="AF4" s="7"/>
      <c r="AG4" s="7"/>
      <c r="AH4" s="7"/>
      <c r="AI4" s="7"/>
      <c r="AJ4" s="10"/>
      <c r="AK4" s="10"/>
      <c r="AL4" s="10"/>
      <c r="AM4" s="10"/>
      <c r="AN4" s="10"/>
      <c r="AO4" s="10"/>
      <c r="AP4" s="10"/>
      <c r="AQ4" s="10"/>
      <c r="AR4" s="10"/>
      <c r="AS4" s="10"/>
      <c r="AT4" s="10"/>
      <c r="AU4" s="10"/>
      <c r="AV4" s="10"/>
      <c r="AW4" s="10"/>
      <c r="AX4" s="10"/>
      <c r="AY4" s="10"/>
    </row>
    <row r="5" spans="1:51" customFormat="1" ht="18" customHeight="1" x14ac:dyDescent="0.45">
      <c r="A5" s="45"/>
      <c r="B5" s="70"/>
      <c r="C5" s="181"/>
      <c r="D5" s="181"/>
      <c r="E5" s="181"/>
      <c r="F5" s="181"/>
      <c r="G5" s="181"/>
      <c r="H5" s="181"/>
      <c r="I5" s="181"/>
      <c r="J5" s="181"/>
      <c r="K5" s="181"/>
      <c r="L5" s="181"/>
      <c r="M5" s="181"/>
      <c r="N5" s="181"/>
      <c r="O5" s="92"/>
      <c r="P5" s="44"/>
      <c r="Q5" s="34"/>
      <c r="R5" s="7"/>
      <c r="S5" s="7"/>
      <c r="T5" s="7"/>
      <c r="U5" s="7"/>
      <c r="V5" s="7"/>
      <c r="W5" s="101"/>
      <c r="X5" s="101"/>
      <c r="Y5" s="6"/>
      <c r="Z5" s="6"/>
      <c r="AA5" s="6"/>
      <c r="AB5" s="101"/>
      <c r="AC5" s="101"/>
      <c r="AD5" s="101"/>
      <c r="AE5" s="7"/>
      <c r="AF5" s="7"/>
      <c r="AG5" s="7"/>
      <c r="AH5" s="7"/>
      <c r="AI5" s="7"/>
      <c r="AJ5" s="10"/>
      <c r="AK5" s="10"/>
      <c r="AL5" s="10"/>
      <c r="AM5" s="10"/>
      <c r="AN5" s="10"/>
      <c r="AO5" s="10"/>
      <c r="AP5" s="10"/>
      <c r="AQ5" s="10"/>
      <c r="AR5" s="10"/>
      <c r="AS5" s="10"/>
      <c r="AT5" s="10"/>
      <c r="AU5" s="10"/>
      <c r="AV5" s="10"/>
      <c r="AW5" s="10"/>
      <c r="AX5" s="10"/>
      <c r="AY5" s="10"/>
    </row>
    <row r="6" spans="1:51" customFormat="1" ht="20.45" customHeight="1" x14ac:dyDescent="0.45">
      <c r="A6" s="45"/>
      <c r="B6" s="70"/>
      <c r="C6" s="82" t="s">
        <v>4</v>
      </c>
      <c r="D6" s="83"/>
      <c r="E6" s="182"/>
      <c r="F6" s="183"/>
      <c r="G6" s="183"/>
      <c r="H6" s="183"/>
      <c r="I6" s="183"/>
      <c r="J6" s="183"/>
      <c r="K6" s="183"/>
      <c r="L6" s="183"/>
      <c r="M6" s="183"/>
      <c r="N6" s="184"/>
      <c r="O6" s="62"/>
      <c r="P6" s="44"/>
      <c r="Q6" s="34"/>
      <c r="R6" s="7"/>
      <c r="S6" s="7"/>
      <c r="T6" s="7"/>
      <c r="U6" s="7"/>
      <c r="V6" s="7"/>
      <c r="W6" s="16"/>
      <c r="X6" s="16"/>
      <c r="Y6" s="6"/>
      <c r="Z6" s="6"/>
      <c r="AA6" s="6"/>
      <c r="AB6" s="16"/>
      <c r="AC6" s="16"/>
      <c r="AD6" s="16"/>
      <c r="AE6" s="7"/>
      <c r="AF6" s="7"/>
      <c r="AG6" s="7"/>
      <c r="AH6" s="7"/>
      <c r="AI6" s="7"/>
      <c r="AJ6" s="10"/>
      <c r="AK6" s="10"/>
      <c r="AL6" s="10"/>
      <c r="AM6" s="10"/>
      <c r="AN6" s="10"/>
      <c r="AO6" s="10"/>
      <c r="AP6" s="10"/>
      <c r="AQ6" s="10"/>
      <c r="AR6" s="10"/>
      <c r="AS6" s="10"/>
      <c r="AT6" s="10"/>
      <c r="AU6" s="10"/>
      <c r="AV6" s="10"/>
      <c r="AW6" s="10"/>
      <c r="AX6" s="10"/>
      <c r="AY6" s="10"/>
    </row>
    <row r="7" spans="1:51" customFormat="1" ht="7.35" customHeight="1" thickBot="1" x14ac:dyDescent="0.5">
      <c r="A7" s="35"/>
      <c r="B7" s="73"/>
      <c r="C7" s="74"/>
      <c r="D7" s="75"/>
      <c r="E7" s="76"/>
      <c r="F7" s="76"/>
      <c r="G7" s="76"/>
      <c r="H7" s="76"/>
      <c r="I7" s="76"/>
      <c r="J7" s="76"/>
      <c r="K7" s="76"/>
      <c r="L7" s="76"/>
      <c r="M7" s="76"/>
      <c r="N7" s="76"/>
      <c r="O7" s="77"/>
      <c r="P7" s="78"/>
      <c r="Q7" s="34"/>
      <c r="R7" s="7"/>
      <c r="S7" s="7"/>
      <c r="T7" s="7"/>
      <c r="U7" s="7"/>
      <c r="V7" s="7"/>
      <c r="W7" s="16"/>
      <c r="X7" s="16"/>
      <c r="Y7" s="6"/>
      <c r="Z7" s="6"/>
      <c r="AA7" s="6"/>
      <c r="AB7" s="16"/>
      <c r="AC7" s="16"/>
      <c r="AD7" s="16"/>
      <c r="AE7" s="7"/>
      <c r="AF7" s="7"/>
      <c r="AG7" s="7"/>
      <c r="AH7" s="7"/>
      <c r="AI7" s="7"/>
      <c r="AJ7" s="10"/>
      <c r="AK7" s="10"/>
      <c r="AL7" s="10"/>
      <c r="AM7" s="10"/>
      <c r="AN7" s="10"/>
      <c r="AO7" s="10"/>
      <c r="AP7" s="10"/>
      <c r="AQ7" s="10"/>
      <c r="AR7" s="10"/>
      <c r="AS7" s="10"/>
      <c r="AT7" s="10"/>
      <c r="AU7" s="10"/>
      <c r="AV7" s="10"/>
      <c r="AW7" s="10"/>
      <c r="AX7" s="10"/>
      <c r="AY7" s="10"/>
    </row>
    <row r="8" spans="1:51" customFormat="1" ht="8.4499999999999993" customHeight="1" thickBot="1" x14ac:dyDescent="0.5">
      <c r="A8" s="35"/>
      <c r="B8" s="35"/>
      <c r="C8" s="79"/>
      <c r="D8" s="80"/>
      <c r="E8" s="80"/>
      <c r="F8" s="80"/>
      <c r="G8" s="80"/>
      <c r="H8" s="80"/>
      <c r="I8" s="80"/>
      <c r="J8" s="80"/>
      <c r="K8" s="80"/>
      <c r="L8" s="80"/>
      <c r="M8" s="80"/>
      <c r="N8" s="80"/>
      <c r="O8" s="80"/>
      <c r="P8" s="78"/>
      <c r="Q8" s="34"/>
      <c r="R8" s="7"/>
      <c r="S8" s="7"/>
      <c r="T8" s="7"/>
      <c r="U8" s="7"/>
      <c r="V8" s="7"/>
      <c r="W8" s="16"/>
      <c r="X8" s="16"/>
      <c r="Y8" s="6"/>
      <c r="Z8" s="6"/>
      <c r="AA8" s="6"/>
      <c r="AB8" s="16"/>
      <c r="AC8" s="16"/>
      <c r="AD8" s="16"/>
      <c r="AE8" s="7"/>
      <c r="AF8" s="7"/>
      <c r="AG8" s="7"/>
      <c r="AH8" s="7"/>
      <c r="AI8" s="7"/>
      <c r="AJ8" s="10"/>
      <c r="AK8" s="10"/>
      <c r="AL8" s="10"/>
      <c r="AM8" s="10"/>
      <c r="AN8" s="10"/>
      <c r="AO8" s="10"/>
      <c r="AP8" s="10"/>
      <c r="AQ8" s="10"/>
      <c r="AR8" s="10"/>
      <c r="AS8" s="10"/>
      <c r="AT8" s="10"/>
      <c r="AU8" s="10"/>
      <c r="AV8" s="10"/>
      <c r="AW8" s="10"/>
      <c r="AX8" s="10"/>
      <c r="AY8" s="10"/>
    </row>
    <row r="9" spans="1:51" customFormat="1" ht="26.45" customHeight="1" thickBot="1" x14ac:dyDescent="0.5">
      <c r="A9" s="45"/>
      <c r="B9" s="188" t="s">
        <v>59</v>
      </c>
      <c r="C9" s="189"/>
      <c r="D9" s="189"/>
      <c r="E9" s="189"/>
      <c r="F9" s="189"/>
      <c r="G9" s="189"/>
      <c r="H9" s="189"/>
      <c r="I9" s="189"/>
      <c r="J9" s="189"/>
      <c r="K9" s="189"/>
      <c r="L9" s="189"/>
      <c r="M9" s="189"/>
      <c r="N9" s="189"/>
      <c r="O9" s="190"/>
      <c r="P9" s="81"/>
      <c r="Q9" s="34"/>
      <c r="R9" s="7"/>
      <c r="S9" s="7"/>
      <c r="T9" s="7"/>
      <c r="U9" s="7"/>
      <c r="V9" s="7"/>
      <c r="W9" s="16"/>
      <c r="X9" s="16"/>
      <c r="Y9" s="6"/>
      <c r="Z9" s="6"/>
      <c r="AA9" s="6"/>
      <c r="AB9" s="16"/>
      <c r="AC9" s="16"/>
      <c r="AD9" s="16"/>
      <c r="AE9" s="7"/>
      <c r="AF9" s="7"/>
      <c r="AG9" s="7"/>
      <c r="AH9" s="7"/>
      <c r="AI9" s="7"/>
      <c r="AJ9" s="10"/>
      <c r="AK9" s="10"/>
      <c r="AL9" s="10"/>
      <c r="AM9" s="10"/>
      <c r="AN9" s="10"/>
      <c r="AO9" s="10"/>
      <c r="AP9" s="10"/>
      <c r="AQ9" s="10"/>
      <c r="AR9" s="10"/>
      <c r="AS9" s="10"/>
      <c r="AT9" s="10"/>
      <c r="AU9" s="10"/>
      <c r="AV9" s="10"/>
      <c r="AW9" s="10"/>
      <c r="AX9" s="10"/>
      <c r="AY9" s="10"/>
    </row>
    <row r="10" spans="1:51" customFormat="1" ht="18" customHeight="1" x14ac:dyDescent="0.45">
      <c r="A10" s="35"/>
      <c r="B10" s="191" t="s">
        <v>6</v>
      </c>
      <c r="C10" s="192"/>
      <c r="D10" s="192"/>
      <c r="E10" s="192"/>
      <c r="F10" s="39"/>
      <c r="G10" s="186" t="s">
        <v>8</v>
      </c>
      <c r="H10" s="186"/>
      <c r="I10" s="186"/>
      <c r="J10" s="186"/>
      <c r="K10" s="39"/>
      <c r="L10" s="186" t="s">
        <v>120</v>
      </c>
      <c r="M10" s="186"/>
      <c r="N10" s="186"/>
      <c r="O10" s="187"/>
      <c r="P10" s="44"/>
      <c r="Q10" s="34"/>
      <c r="R10" s="7"/>
      <c r="S10" s="7"/>
      <c r="T10" s="7"/>
      <c r="U10" s="7"/>
      <c r="V10" s="7"/>
      <c r="W10" s="16"/>
      <c r="X10" s="16"/>
      <c r="Y10" s="6"/>
      <c r="Z10" s="6"/>
      <c r="AA10" s="6"/>
      <c r="AB10" s="16"/>
      <c r="AC10" s="16"/>
      <c r="AD10" s="16"/>
      <c r="AE10" s="7"/>
      <c r="AF10" s="7"/>
      <c r="AG10" s="7"/>
      <c r="AH10" s="7"/>
      <c r="AI10" s="7"/>
      <c r="AJ10" s="10"/>
      <c r="AK10" s="10"/>
      <c r="AL10" s="10"/>
      <c r="AM10" s="10"/>
      <c r="AN10" s="10"/>
      <c r="AO10" s="10"/>
      <c r="AP10" s="10"/>
      <c r="AQ10" s="10"/>
      <c r="AR10" s="10"/>
      <c r="AS10" s="10"/>
      <c r="AT10" s="10"/>
      <c r="AU10" s="10"/>
      <c r="AV10" s="10"/>
      <c r="AW10" s="10"/>
      <c r="AX10" s="10"/>
      <c r="AY10" s="10"/>
    </row>
    <row r="11" spans="1:51" customFormat="1" ht="18" customHeight="1" x14ac:dyDescent="0.45">
      <c r="A11" s="35"/>
      <c r="B11" s="56"/>
      <c r="C11" s="69" t="s">
        <v>58</v>
      </c>
      <c r="D11" s="48"/>
      <c r="E11" s="40"/>
      <c r="F11" s="39"/>
      <c r="G11" s="40"/>
      <c r="H11" s="69" t="s">
        <v>58</v>
      </c>
      <c r="I11" s="46"/>
      <c r="J11" s="40"/>
      <c r="K11" s="39"/>
      <c r="L11" s="40"/>
      <c r="M11" s="69" t="s">
        <v>58</v>
      </c>
      <c r="N11" s="46"/>
      <c r="O11" s="43"/>
      <c r="P11" s="44"/>
      <c r="Q11" s="34"/>
      <c r="R11" s="7"/>
      <c r="S11" s="7"/>
      <c r="T11" s="7"/>
      <c r="U11" s="7"/>
      <c r="V11" s="7"/>
      <c r="W11" s="16"/>
      <c r="X11" s="16"/>
      <c r="Y11" s="6"/>
      <c r="Z11" s="6"/>
      <c r="AA11" s="6"/>
      <c r="AB11" s="16"/>
      <c r="AC11" s="16"/>
      <c r="AD11" s="16"/>
      <c r="AE11" s="7"/>
      <c r="AF11" s="7"/>
      <c r="AG11" s="7"/>
      <c r="AH11" s="7"/>
      <c r="AI11" s="7"/>
      <c r="AJ11" s="10"/>
      <c r="AK11" s="10"/>
      <c r="AL11" s="10"/>
      <c r="AM11" s="10"/>
      <c r="AN11" s="10"/>
      <c r="AO11" s="10"/>
      <c r="AP11" s="10"/>
      <c r="AQ11" s="10"/>
      <c r="AR11" s="10"/>
      <c r="AS11" s="10"/>
      <c r="AT11" s="10"/>
      <c r="AU11" s="10"/>
      <c r="AV11" s="10"/>
      <c r="AW11" s="10"/>
      <c r="AX11" s="10"/>
      <c r="AY11" s="10"/>
    </row>
    <row r="12" spans="1:51" customFormat="1" ht="18" customHeight="1" x14ac:dyDescent="0.45">
      <c r="A12" s="45"/>
      <c r="B12" s="70"/>
      <c r="C12" s="53" t="s">
        <v>91</v>
      </c>
      <c r="D12" s="94"/>
      <c r="E12" s="40"/>
      <c r="F12" s="39"/>
      <c r="G12" s="40"/>
      <c r="H12" s="53" t="s">
        <v>92</v>
      </c>
      <c r="I12" s="97"/>
      <c r="J12" s="40"/>
      <c r="K12" s="39"/>
      <c r="L12" s="40"/>
      <c r="M12" s="72" t="s">
        <v>84</v>
      </c>
      <c r="N12" s="98"/>
      <c r="O12" s="43"/>
      <c r="P12" s="71"/>
      <c r="Q12" s="34"/>
      <c r="R12" s="7"/>
      <c r="S12" s="7"/>
      <c r="T12" s="7"/>
      <c r="U12" s="7"/>
      <c r="V12" s="7"/>
      <c r="W12" s="16"/>
      <c r="X12" s="16"/>
      <c r="Y12" s="6"/>
      <c r="Z12" s="6"/>
      <c r="AA12" s="6"/>
      <c r="AB12" s="16"/>
      <c r="AC12" s="16"/>
      <c r="AD12" s="16"/>
      <c r="AE12" s="7"/>
      <c r="AF12" s="7"/>
      <c r="AG12" s="7"/>
      <c r="AH12" s="7"/>
      <c r="AI12" s="7"/>
      <c r="AJ12" s="10"/>
      <c r="AK12" s="10"/>
      <c r="AL12" s="10"/>
      <c r="AM12" s="10"/>
      <c r="AN12" s="10"/>
      <c r="AO12" s="10"/>
      <c r="AP12" s="10"/>
      <c r="AQ12" s="10"/>
      <c r="AR12" s="10"/>
      <c r="AS12" s="10"/>
      <c r="AT12" s="10"/>
      <c r="AU12" s="10"/>
      <c r="AV12" s="10"/>
      <c r="AW12" s="10"/>
      <c r="AX12" s="10"/>
      <c r="AY12" s="10"/>
    </row>
    <row r="13" spans="1:51" customFormat="1" ht="18" customHeight="1" x14ac:dyDescent="0.45">
      <c r="A13" s="45"/>
      <c r="B13" s="70"/>
      <c r="C13" s="53" t="s">
        <v>7</v>
      </c>
      <c r="D13" s="95" t="s">
        <v>78</v>
      </c>
      <c r="E13" s="40"/>
      <c r="F13" s="39"/>
      <c r="G13" s="40"/>
      <c r="H13" s="53" t="s">
        <v>7</v>
      </c>
      <c r="I13" s="95" t="s">
        <v>78</v>
      </c>
      <c r="J13" s="40"/>
      <c r="K13" s="39"/>
      <c r="L13" s="40"/>
      <c r="M13" s="178" t="s">
        <v>122</v>
      </c>
      <c r="N13" s="178"/>
      <c r="O13" s="43"/>
      <c r="P13" s="44"/>
      <c r="Q13" s="34"/>
      <c r="R13" s="7"/>
      <c r="S13" s="7"/>
      <c r="T13" s="7"/>
      <c r="U13" s="7"/>
      <c r="V13" s="7"/>
      <c r="W13" s="16"/>
      <c r="X13" s="16"/>
      <c r="Y13" s="6"/>
      <c r="Z13" s="6"/>
      <c r="AA13" s="6"/>
      <c r="AB13" s="16"/>
      <c r="AC13" s="16"/>
      <c r="AD13" s="16"/>
      <c r="AE13" s="7"/>
      <c r="AF13" s="7"/>
      <c r="AG13" s="7"/>
      <c r="AH13" s="7"/>
      <c r="AI13" s="7"/>
      <c r="AJ13" s="10"/>
      <c r="AK13" s="10"/>
      <c r="AL13" s="10"/>
      <c r="AM13" s="10"/>
      <c r="AN13" s="10"/>
      <c r="AO13" s="10"/>
      <c r="AP13" s="10"/>
      <c r="AQ13" s="10"/>
      <c r="AR13" s="10"/>
      <c r="AS13" s="10"/>
      <c r="AT13" s="10"/>
      <c r="AU13" s="10"/>
      <c r="AV13" s="10"/>
      <c r="AW13" s="10"/>
      <c r="AX13" s="10"/>
      <c r="AY13" s="10"/>
    </row>
    <row r="14" spans="1:51" customFormat="1" ht="21" customHeight="1" x14ac:dyDescent="0.45">
      <c r="A14" s="35"/>
      <c r="B14" s="36"/>
      <c r="C14" s="69" t="s">
        <v>114</v>
      </c>
      <c r="D14" s="48"/>
      <c r="E14" s="48"/>
      <c r="F14" s="39"/>
      <c r="G14" s="40"/>
      <c r="H14" s="69" t="s">
        <v>113</v>
      </c>
      <c r="I14" s="40"/>
      <c r="J14" s="40"/>
      <c r="K14" s="39"/>
      <c r="L14" s="40"/>
      <c r="M14" s="179"/>
      <c r="N14" s="179"/>
      <c r="O14" s="43"/>
      <c r="P14" s="44"/>
      <c r="Q14" s="34"/>
      <c r="R14" s="7"/>
      <c r="S14" s="7"/>
      <c r="T14" s="7"/>
      <c r="U14" s="7"/>
      <c r="V14" s="7"/>
      <c r="W14" s="16"/>
      <c r="X14" s="16"/>
      <c r="Y14" s="6"/>
      <c r="Z14" s="6"/>
      <c r="AA14" s="6"/>
      <c r="AB14" s="16"/>
      <c r="AC14" s="16"/>
      <c r="AD14" s="16"/>
      <c r="AE14" s="7"/>
      <c r="AF14" s="7"/>
      <c r="AG14" s="7"/>
      <c r="AH14" s="7"/>
      <c r="AI14" s="7"/>
      <c r="AJ14" s="10"/>
      <c r="AK14" s="10"/>
      <c r="AL14" s="10"/>
      <c r="AM14" s="10"/>
      <c r="AN14" s="10"/>
      <c r="AO14" s="10"/>
      <c r="AP14" s="10"/>
      <c r="AQ14" s="10"/>
      <c r="AR14" s="10"/>
      <c r="AS14" s="10"/>
      <c r="AT14" s="10"/>
      <c r="AU14" s="10"/>
      <c r="AV14" s="10"/>
      <c r="AW14" s="10"/>
      <c r="AX14" s="10"/>
      <c r="AY14" s="10"/>
    </row>
    <row r="15" spans="1:51" customFormat="1" ht="18" customHeight="1" x14ac:dyDescent="0.45">
      <c r="A15" s="35"/>
      <c r="B15" s="36"/>
      <c r="C15" s="68" t="s">
        <v>97</v>
      </c>
      <c r="D15" s="96"/>
      <c r="E15" s="48"/>
      <c r="F15" s="39"/>
      <c r="G15" s="40"/>
      <c r="H15" s="53" t="s">
        <v>126</v>
      </c>
      <c r="I15" s="96"/>
      <c r="J15" s="40"/>
      <c r="K15" s="39"/>
      <c r="L15" s="46"/>
      <c r="M15" s="42"/>
      <c r="N15" s="42"/>
      <c r="O15" s="43"/>
      <c r="P15" s="44"/>
      <c r="Q15" s="34"/>
      <c r="R15" s="7"/>
      <c r="S15" s="7"/>
      <c r="T15" s="7"/>
      <c r="U15" s="7"/>
      <c r="V15" s="7"/>
      <c r="W15" s="16"/>
      <c r="X15" s="16"/>
      <c r="Y15" s="6"/>
      <c r="Z15" s="6"/>
      <c r="AA15" s="6"/>
      <c r="AB15" s="16"/>
      <c r="AC15" s="16"/>
      <c r="AD15" s="16"/>
      <c r="AE15" s="7"/>
      <c r="AF15" s="7"/>
      <c r="AG15" s="7"/>
      <c r="AH15" s="7"/>
      <c r="AI15" s="7"/>
      <c r="AJ15" s="10"/>
      <c r="AK15" s="10"/>
      <c r="AL15" s="10"/>
      <c r="AM15" s="10"/>
      <c r="AN15" s="10"/>
      <c r="AO15" s="10"/>
      <c r="AP15" s="10"/>
      <c r="AQ15" s="10"/>
      <c r="AR15" s="10"/>
      <c r="AS15" s="10"/>
      <c r="AT15" s="10"/>
      <c r="AU15" s="10"/>
      <c r="AV15" s="10"/>
      <c r="AW15" s="10"/>
      <c r="AX15" s="10"/>
      <c r="AY15" s="10"/>
    </row>
    <row r="16" spans="1:51" customFormat="1" ht="18" customHeight="1" x14ac:dyDescent="0.45">
      <c r="A16" s="35"/>
      <c r="B16" s="36"/>
      <c r="C16" s="180" t="s">
        <v>77</v>
      </c>
      <c r="D16" s="180"/>
      <c r="E16" s="38"/>
      <c r="F16" s="39"/>
      <c r="G16" s="40"/>
      <c r="H16" s="68" t="s">
        <v>97</v>
      </c>
      <c r="I16" s="96"/>
      <c r="J16" s="40"/>
      <c r="K16" s="39"/>
      <c r="L16" s="41"/>
      <c r="M16" s="42"/>
      <c r="N16" s="42"/>
      <c r="O16" s="43"/>
      <c r="P16" s="44"/>
      <c r="Q16" s="34"/>
      <c r="R16" s="7"/>
      <c r="S16" s="7"/>
      <c r="T16" s="7"/>
      <c r="U16" s="7"/>
      <c r="V16" s="7"/>
      <c r="W16" s="16"/>
      <c r="X16" s="16"/>
      <c r="Y16" s="6"/>
      <c r="Z16" s="6"/>
      <c r="AA16" s="6"/>
      <c r="AB16" s="16"/>
      <c r="AC16" s="16"/>
      <c r="AD16" s="16"/>
      <c r="AE16" s="7"/>
      <c r="AF16" s="7"/>
      <c r="AG16" s="7"/>
      <c r="AH16" s="10"/>
      <c r="AI16" s="10"/>
      <c r="AJ16" s="10"/>
      <c r="AK16" s="10"/>
      <c r="AL16" s="10"/>
      <c r="AM16" s="10"/>
      <c r="AN16" s="10"/>
      <c r="AO16" s="10"/>
      <c r="AP16" s="10"/>
      <c r="AQ16" s="10"/>
      <c r="AR16" s="10"/>
      <c r="AS16" s="10"/>
      <c r="AT16" s="10"/>
      <c r="AU16" s="10"/>
      <c r="AV16" s="10"/>
      <c r="AW16" s="10"/>
      <c r="AX16" s="10"/>
      <c r="AY16" s="10"/>
    </row>
    <row r="17" spans="1:51" customFormat="1" ht="18" customHeight="1" x14ac:dyDescent="0.45">
      <c r="A17" s="35"/>
      <c r="B17" s="36"/>
      <c r="C17" s="37"/>
      <c r="D17" s="38"/>
      <c r="E17" s="38"/>
      <c r="F17" s="39"/>
      <c r="G17" s="40"/>
      <c r="H17" s="180" t="s">
        <v>127</v>
      </c>
      <c r="I17" s="180"/>
      <c r="J17" s="40"/>
      <c r="K17" s="39"/>
      <c r="L17" s="41"/>
      <c r="M17" s="42"/>
      <c r="N17" s="42"/>
      <c r="O17" s="43"/>
      <c r="P17" s="44"/>
      <c r="Q17" s="34"/>
      <c r="R17" s="7"/>
      <c r="S17" s="7"/>
      <c r="T17" s="7"/>
      <c r="U17" s="7"/>
      <c r="V17" s="7"/>
      <c r="W17" s="33"/>
      <c r="X17" s="33"/>
      <c r="Y17" s="6"/>
      <c r="Z17" s="6"/>
      <c r="AA17" s="6"/>
      <c r="AB17" s="33"/>
      <c r="AC17" s="33"/>
      <c r="AD17" s="33"/>
      <c r="AE17" s="7"/>
      <c r="AF17" s="7"/>
      <c r="AG17" s="7"/>
      <c r="AH17" s="10"/>
      <c r="AI17" s="10"/>
      <c r="AJ17" s="10"/>
      <c r="AK17" s="10"/>
      <c r="AL17" s="10"/>
      <c r="AM17" s="10"/>
      <c r="AN17" s="10"/>
      <c r="AO17" s="10"/>
      <c r="AP17" s="10"/>
      <c r="AQ17" s="10"/>
      <c r="AR17" s="10"/>
      <c r="AS17" s="10"/>
      <c r="AT17" s="10"/>
      <c r="AU17" s="10"/>
      <c r="AV17" s="10"/>
      <c r="AW17" s="10"/>
      <c r="AX17" s="10"/>
      <c r="AY17" s="10"/>
    </row>
    <row r="18" spans="1:51" customFormat="1" ht="9.6" customHeight="1" thickBot="1" x14ac:dyDescent="0.5">
      <c r="A18" s="45"/>
      <c r="B18" s="36"/>
      <c r="C18" s="38"/>
      <c r="D18" s="38"/>
      <c r="E18" s="38"/>
      <c r="F18" s="39"/>
      <c r="G18" s="40"/>
      <c r="H18" s="41"/>
      <c r="I18" s="41"/>
      <c r="J18" s="40"/>
      <c r="K18" s="39"/>
      <c r="L18" s="41"/>
      <c r="M18" s="41"/>
      <c r="N18" s="46"/>
      <c r="O18" s="43"/>
      <c r="P18" s="47"/>
      <c r="Q18" s="34"/>
      <c r="R18" s="7"/>
      <c r="S18" s="7"/>
      <c r="T18" s="7"/>
      <c r="U18" s="7"/>
      <c r="V18" s="7"/>
      <c r="W18" s="16"/>
      <c r="X18" s="16"/>
      <c r="Y18" s="6"/>
      <c r="Z18" s="6"/>
      <c r="AA18" s="6"/>
      <c r="AB18" s="16"/>
      <c r="AC18" s="16"/>
      <c r="AD18" s="16"/>
      <c r="AE18" s="7"/>
      <c r="AF18" s="7"/>
      <c r="AG18" s="7"/>
      <c r="AH18" s="10"/>
      <c r="AI18" s="10"/>
      <c r="AJ18" s="10"/>
      <c r="AK18" s="10"/>
      <c r="AL18" s="10"/>
      <c r="AM18" s="10"/>
      <c r="AN18" s="10"/>
      <c r="AO18" s="10"/>
      <c r="AP18" s="10"/>
      <c r="AQ18" s="10"/>
      <c r="AR18" s="10"/>
      <c r="AS18" s="10"/>
      <c r="AT18" s="10"/>
      <c r="AU18" s="10"/>
      <c r="AV18" s="10"/>
      <c r="AW18" s="10"/>
      <c r="AX18" s="10"/>
      <c r="AY18" s="10"/>
    </row>
    <row r="19" spans="1:51" customFormat="1" ht="26.1" customHeight="1" thickBot="1" x14ac:dyDescent="0.5">
      <c r="A19" s="35"/>
      <c r="B19" s="208" t="s">
        <v>69</v>
      </c>
      <c r="C19" s="209"/>
      <c r="D19" s="209"/>
      <c r="E19" s="209"/>
      <c r="F19" s="209"/>
      <c r="G19" s="209"/>
      <c r="H19" s="209"/>
      <c r="I19" s="209"/>
      <c r="J19" s="209"/>
      <c r="K19" s="209"/>
      <c r="L19" s="209"/>
      <c r="M19" s="209"/>
      <c r="N19" s="209"/>
      <c r="O19" s="210"/>
      <c r="P19" s="44"/>
      <c r="Q19" s="34"/>
      <c r="R19" s="7"/>
      <c r="S19" s="7"/>
      <c r="T19" s="7"/>
      <c r="U19" s="7"/>
      <c r="V19" s="7"/>
      <c r="W19" s="16"/>
      <c r="X19" s="16"/>
      <c r="Y19" s="6"/>
      <c r="Z19" s="6"/>
      <c r="AA19" s="6"/>
      <c r="AB19" s="16"/>
      <c r="AC19" s="16"/>
      <c r="AD19" s="16"/>
      <c r="AE19" s="7"/>
      <c r="AF19" s="7"/>
      <c r="AG19" s="7"/>
      <c r="AH19" s="10"/>
      <c r="AI19" s="10"/>
      <c r="AJ19" s="10"/>
      <c r="AK19" s="10"/>
      <c r="AL19" s="10"/>
      <c r="AM19" s="10"/>
      <c r="AN19" s="10"/>
      <c r="AO19" s="10"/>
      <c r="AP19" s="10"/>
      <c r="AQ19" s="10"/>
      <c r="AR19" s="10"/>
      <c r="AS19" s="10"/>
      <c r="AT19" s="10"/>
      <c r="AU19" s="10"/>
      <c r="AV19" s="10"/>
      <c r="AW19" s="10"/>
      <c r="AX19" s="10"/>
      <c r="AY19" s="10"/>
    </row>
    <row r="20" spans="1:51" customFormat="1" ht="8.4499999999999993" customHeight="1" x14ac:dyDescent="0.45">
      <c r="A20" s="35"/>
      <c r="B20" s="36"/>
      <c r="C20" s="48"/>
      <c r="D20" s="48"/>
      <c r="E20" s="48"/>
      <c r="F20" s="39"/>
      <c r="G20" s="48"/>
      <c r="H20" s="48"/>
      <c r="I20" s="48"/>
      <c r="J20" s="48"/>
      <c r="K20" s="39"/>
      <c r="L20" s="48"/>
      <c r="M20" s="48"/>
      <c r="N20" s="48"/>
      <c r="O20" s="49"/>
      <c r="P20" s="47"/>
      <c r="Q20" s="34"/>
      <c r="R20" s="7"/>
      <c r="S20" s="7"/>
      <c r="T20" s="7"/>
      <c r="U20" s="7"/>
      <c r="V20" s="7"/>
      <c r="W20" s="16"/>
      <c r="X20" s="16"/>
      <c r="Y20" s="6"/>
      <c r="Z20" s="6"/>
      <c r="AA20" s="6"/>
      <c r="AB20" s="16"/>
      <c r="AC20" s="16"/>
      <c r="AD20" s="16"/>
      <c r="AE20" s="7"/>
      <c r="AF20" s="7"/>
      <c r="AG20" s="7"/>
      <c r="AH20" s="10"/>
      <c r="AI20" s="10"/>
      <c r="AJ20" s="10"/>
      <c r="AK20" s="10"/>
      <c r="AL20" s="10"/>
      <c r="AM20" s="10"/>
      <c r="AN20" s="10"/>
      <c r="AO20" s="10"/>
      <c r="AP20" s="10"/>
      <c r="AQ20" s="10"/>
      <c r="AR20" s="10"/>
      <c r="AS20" s="10"/>
      <c r="AT20" s="10"/>
      <c r="AU20" s="10"/>
      <c r="AV20" s="10"/>
      <c r="AW20" s="10"/>
      <c r="AX20" s="10"/>
      <c r="AY20" s="10"/>
    </row>
    <row r="21" spans="1:51" customFormat="1" ht="18" customHeight="1" x14ac:dyDescent="0.45">
      <c r="A21" s="35"/>
      <c r="B21" s="36"/>
      <c r="C21" s="48"/>
      <c r="D21" s="48"/>
      <c r="E21" s="48"/>
      <c r="F21" s="39"/>
      <c r="G21" s="48"/>
      <c r="H21" s="50" t="s">
        <v>91</v>
      </c>
      <c r="I21" s="51" t="str">
        <f>_xlfn.IFNA(IF($I$12&lt;&gt;"",($I$12*100)/(IF($I$15="",VLOOKUP($I$13,Methodology!$C$25:$D$26,2,FALSE),$I$15)+100),""),"Missing input data")</f>
        <v/>
      </c>
      <c r="J21" s="48"/>
      <c r="K21" s="39"/>
      <c r="L21" s="48"/>
      <c r="M21" s="50" t="s">
        <v>62</v>
      </c>
      <c r="N21" s="52" t="str">
        <f>IF(N12="","",(N12*Methodology!$D$34*Methodology!$D$6)*Methodology!$D$8)</f>
        <v/>
      </c>
      <c r="O21" s="49"/>
      <c r="P21" s="47"/>
      <c r="Q21" s="107"/>
      <c r="R21" s="7"/>
      <c r="S21" s="7"/>
      <c r="T21" s="7"/>
      <c r="U21" s="7"/>
      <c r="V21" s="7"/>
      <c r="W21" s="16"/>
      <c r="X21" s="16"/>
      <c r="Y21" s="6"/>
      <c r="Z21" s="6"/>
      <c r="AA21" s="6"/>
      <c r="AB21" s="16"/>
      <c r="AC21" s="16"/>
      <c r="AD21" s="16"/>
      <c r="AE21" s="7"/>
      <c r="AF21" s="7"/>
      <c r="AG21" s="7"/>
      <c r="AH21" s="10"/>
      <c r="AI21" s="10"/>
      <c r="AJ21" s="10"/>
      <c r="AK21" s="10"/>
      <c r="AL21" s="10"/>
      <c r="AM21" s="10"/>
      <c r="AN21" s="10"/>
      <c r="AO21" s="10"/>
      <c r="AP21" s="10"/>
      <c r="AQ21" s="10"/>
      <c r="AR21" s="10"/>
      <c r="AS21" s="10"/>
      <c r="AT21" s="10"/>
      <c r="AU21" s="10"/>
      <c r="AV21" s="10"/>
      <c r="AW21" s="10"/>
      <c r="AX21" s="10"/>
      <c r="AY21" s="10"/>
    </row>
    <row r="22" spans="1:51" customFormat="1" ht="18" customHeight="1" x14ac:dyDescent="0.45">
      <c r="A22" s="35"/>
      <c r="B22" s="36"/>
      <c r="C22" s="53" t="s">
        <v>70</v>
      </c>
      <c r="D22" s="99" t="str">
        <f>_xlfn.IFNA(IF(D15="",VLOOKUP(D13,Methodology!$C$25:$E$26,3,FALSE),(0.044+0.0018*D15)*Methodology!$D$7),"Missing input data")</f>
        <v>Missing input data</v>
      </c>
      <c r="E22" s="48"/>
      <c r="F22" s="39"/>
      <c r="G22" s="48"/>
      <c r="H22" s="53" t="s">
        <v>70</v>
      </c>
      <c r="I22" s="99" t="str">
        <f>_xlfn.IFNA(IF(I16="",VLOOKUP(I13,Methodology!$C$25:$E$26,3,FALSE),(0.044+0.0018*I16)*Methodology!$D$7),"Missing input data")</f>
        <v>Missing input data</v>
      </c>
      <c r="J22" s="48"/>
      <c r="K22" s="39"/>
      <c r="L22" s="48"/>
      <c r="M22" s="54" t="s">
        <v>64</v>
      </c>
      <c r="N22" s="55">
        <f>Methodology!D29</f>
        <v>1.7333333333335865E-4</v>
      </c>
      <c r="O22" s="43"/>
      <c r="P22" s="47"/>
      <c r="Q22" s="34"/>
      <c r="R22" s="7"/>
      <c r="S22" s="7"/>
      <c r="T22" s="7"/>
      <c r="U22" s="7"/>
      <c r="V22" s="7"/>
      <c r="W22" s="16"/>
      <c r="X22" s="16"/>
      <c r="Y22" s="6"/>
      <c r="Z22" s="6"/>
      <c r="AA22" s="6"/>
      <c r="AB22" s="16"/>
      <c r="AC22" s="16"/>
      <c r="AD22" s="16"/>
      <c r="AE22" s="7"/>
      <c r="AF22" s="7"/>
      <c r="AG22" s="7"/>
      <c r="AH22" s="10"/>
      <c r="AI22" s="10"/>
      <c r="AJ22" s="10"/>
      <c r="AK22" s="10"/>
      <c r="AL22" s="10"/>
      <c r="AM22" s="10"/>
      <c r="AN22" s="10"/>
      <c r="AO22" s="10"/>
      <c r="AP22" s="10"/>
      <c r="AQ22" s="10"/>
      <c r="AR22" s="10"/>
      <c r="AS22" s="10"/>
      <c r="AT22" s="10"/>
      <c r="AU22" s="10"/>
      <c r="AV22" s="10"/>
      <c r="AW22" s="10"/>
      <c r="AX22" s="10"/>
      <c r="AY22" s="10"/>
    </row>
    <row r="23" spans="1:51" customFormat="1" ht="13.35" customHeight="1" thickBot="1" x14ac:dyDescent="0.5">
      <c r="A23" s="35"/>
      <c r="B23" s="56"/>
      <c r="C23" s="40"/>
      <c r="D23" s="40"/>
      <c r="E23" s="38"/>
      <c r="F23" s="39"/>
      <c r="G23" s="48"/>
      <c r="H23" s="38"/>
      <c r="I23" s="38"/>
      <c r="J23" s="38"/>
      <c r="K23" s="39"/>
      <c r="L23" s="38"/>
      <c r="M23" s="38"/>
      <c r="N23" s="38"/>
      <c r="O23" s="57"/>
      <c r="P23" s="47"/>
      <c r="Q23" s="34"/>
      <c r="R23" s="7"/>
      <c r="S23" s="7"/>
      <c r="T23" s="7"/>
      <c r="U23" s="7"/>
      <c r="V23" s="7"/>
      <c r="W23" s="16"/>
      <c r="X23" s="16"/>
      <c r="Y23" s="6"/>
      <c r="Z23" s="6"/>
      <c r="AA23" s="6"/>
      <c r="AB23" s="16"/>
      <c r="AC23" s="16"/>
      <c r="AD23" s="16"/>
      <c r="AE23" s="7"/>
      <c r="AF23" s="7"/>
      <c r="AG23" s="7"/>
      <c r="AH23" s="10"/>
      <c r="AI23" s="10"/>
      <c r="AJ23" s="10"/>
      <c r="AK23" s="10"/>
      <c r="AL23" s="10"/>
      <c r="AM23" s="10"/>
      <c r="AN23" s="10"/>
      <c r="AO23" s="10"/>
      <c r="AP23" s="10"/>
      <c r="AQ23" s="10"/>
      <c r="AR23" s="10"/>
      <c r="AS23" s="10"/>
      <c r="AT23" s="10"/>
      <c r="AU23" s="10"/>
      <c r="AV23" s="10"/>
      <c r="AW23" s="10"/>
      <c r="AX23" s="10"/>
      <c r="AY23" s="10"/>
    </row>
    <row r="24" spans="1:51" customFormat="1" ht="26.1" customHeight="1" thickBot="1" x14ac:dyDescent="0.5">
      <c r="A24" s="35"/>
      <c r="B24" s="205" t="s">
        <v>60</v>
      </c>
      <c r="C24" s="206"/>
      <c r="D24" s="206"/>
      <c r="E24" s="206"/>
      <c r="F24" s="206"/>
      <c r="G24" s="206"/>
      <c r="H24" s="206"/>
      <c r="I24" s="206"/>
      <c r="J24" s="206"/>
      <c r="K24" s="206"/>
      <c r="L24" s="206"/>
      <c r="M24" s="206"/>
      <c r="N24" s="206"/>
      <c r="O24" s="207"/>
      <c r="P24" s="47"/>
      <c r="Q24" s="34"/>
      <c r="R24" s="7"/>
      <c r="S24" s="7"/>
      <c r="T24" s="7"/>
      <c r="U24" s="7"/>
      <c r="V24" s="7"/>
      <c r="W24" s="16"/>
      <c r="X24" s="16"/>
      <c r="Y24" s="6"/>
      <c r="Z24" s="6"/>
      <c r="AA24" s="6"/>
      <c r="AB24" s="16"/>
      <c r="AC24" s="16"/>
      <c r="AD24" s="16"/>
      <c r="AE24" s="7"/>
      <c r="AF24" s="7"/>
      <c r="AG24" s="7"/>
      <c r="AH24" s="10"/>
      <c r="AI24" s="10"/>
      <c r="AJ24" s="10"/>
      <c r="AK24" s="10"/>
      <c r="AL24" s="10"/>
      <c r="AM24" s="10"/>
      <c r="AN24" s="10"/>
      <c r="AO24" s="10"/>
      <c r="AP24" s="10"/>
      <c r="AQ24" s="10"/>
      <c r="AR24" s="10"/>
      <c r="AS24" s="10"/>
      <c r="AT24" s="10"/>
      <c r="AU24" s="10"/>
      <c r="AV24" s="10"/>
      <c r="AW24" s="10"/>
      <c r="AX24" s="10"/>
      <c r="AY24" s="10"/>
    </row>
    <row r="25" spans="1:51" customFormat="1" ht="15.6" customHeight="1" x14ac:dyDescent="0.45">
      <c r="A25" s="35"/>
      <c r="B25" s="36"/>
      <c r="C25" s="48"/>
      <c r="D25" s="48"/>
      <c r="E25" s="48"/>
      <c r="F25" s="39"/>
      <c r="G25" s="48"/>
      <c r="H25" s="58"/>
      <c r="I25" s="48"/>
      <c r="J25" s="48"/>
      <c r="K25" s="39"/>
      <c r="L25" s="48"/>
      <c r="M25" s="59"/>
      <c r="N25" s="48"/>
      <c r="O25" s="49"/>
      <c r="P25" s="44"/>
      <c r="Q25" s="34"/>
      <c r="R25" s="24"/>
      <c r="S25" s="24"/>
      <c r="T25" s="24"/>
      <c r="U25" s="24"/>
      <c r="V25" s="24"/>
      <c r="W25" s="24"/>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row>
    <row r="26" spans="1:51" customFormat="1" ht="18" customHeight="1" x14ac:dyDescent="0.45">
      <c r="A26" s="45"/>
      <c r="B26" s="36"/>
      <c r="C26" s="53" t="s">
        <v>5</v>
      </c>
      <c r="D26" s="100" t="str">
        <f>IF(D22="Missing input data","Missing input data",IF(D12="","",$D$12*D22*Methodology!$D$5/Methodology!$D$4))</f>
        <v>Missing input data</v>
      </c>
      <c r="E26" s="48"/>
      <c r="F26" s="39"/>
      <c r="G26" s="48"/>
      <c r="H26" s="60" t="s">
        <v>5</v>
      </c>
      <c r="I26" s="100" t="str">
        <f>IF(OR(I22="Missing input data",I21="Missing input data"),"Missing input data",IF(I12="","",$I$21*I22*Methodology!$D$5/Methodology!$D$4))</f>
        <v>Missing input data</v>
      </c>
      <c r="J26" s="48"/>
      <c r="K26" s="39"/>
      <c r="L26" s="48"/>
      <c r="M26" s="54" t="s">
        <v>5</v>
      </c>
      <c r="N26" s="61" t="str">
        <f>IF($N$12="","",N22*$N$21)</f>
        <v/>
      </c>
      <c r="O26" s="62"/>
      <c r="P26" s="44"/>
      <c r="Q26" s="34"/>
      <c r="R26" s="24"/>
      <c r="S26" s="24"/>
      <c r="T26" s="24"/>
      <c r="U26" s="24"/>
      <c r="V26" s="24"/>
      <c r="W26" s="24"/>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row>
    <row r="27" spans="1:51" customFormat="1" ht="13.35" customHeight="1" thickBot="1" x14ac:dyDescent="0.35">
      <c r="A27" s="35"/>
      <c r="B27" s="63"/>
      <c r="C27" s="64"/>
      <c r="D27" s="64"/>
      <c r="E27" s="64"/>
      <c r="F27" s="65"/>
      <c r="G27" s="64"/>
      <c r="H27" s="64"/>
      <c r="I27" s="64"/>
      <c r="J27" s="64"/>
      <c r="K27" s="65"/>
      <c r="L27" s="66"/>
      <c r="M27" s="66"/>
      <c r="N27" s="66"/>
      <c r="O27" s="67"/>
      <c r="P27" s="44"/>
      <c r="Q27" s="24"/>
      <c r="R27" s="24"/>
      <c r="S27" s="24"/>
      <c r="T27" s="24"/>
      <c r="U27" s="24"/>
      <c r="V27" s="24"/>
      <c r="W27" s="24"/>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row>
    <row r="28" spans="1:51" customFormat="1" ht="9.6" customHeight="1" x14ac:dyDescent="0.25">
      <c r="A28" s="5"/>
      <c r="B28" s="5"/>
      <c r="C28" s="5"/>
      <c r="D28" s="14"/>
      <c r="E28" s="14"/>
      <c r="F28" s="14"/>
      <c r="G28" s="15"/>
      <c r="H28" s="14"/>
      <c r="I28" s="14"/>
      <c r="J28" s="14"/>
      <c r="K28" s="14"/>
      <c r="L28" s="14"/>
      <c r="M28" s="14"/>
      <c r="N28" s="14"/>
      <c r="O28" s="15"/>
      <c r="P28" s="8"/>
      <c r="Q28" s="24"/>
      <c r="R28" s="24"/>
      <c r="S28" s="24"/>
      <c r="T28" s="24"/>
      <c r="U28" s="24"/>
      <c r="V28" s="24"/>
      <c r="W28" s="24"/>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row>
    <row r="29" spans="1:51" s="10" customFormat="1" ht="15.75" thickBot="1" x14ac:dyDescent="0.3">
      <c r="H29" s="32"/>
      <c r="M29" s="31"/>
      <c r="Q29" s="24"/>
      <c r="R29" s="24"/>
      <c r="S29" s="24"/>
      <c r="T29" s="24"/>
      <c r="U29" s="24"/>
      <c r="V29" s="24"/>
      <c r="W29" s="24"/>
    </row>
    <row r="30" spans="1:51" s="10" customFormat="1" ht="15.75" x14ac:dyDescent="0.25">
      <c r="C30" s="113" t="s">
        <v>94</v>
      </c>
      <c r="D30" s="114"/>
      <c r="E30" s="115"/>
      <c r="F30" s="115"/>
      <c r="G30" s="115"/>
      <c r="H30" s="116"/>
      <c r="I30" s="114"/>
      <c r="J30" s="117"/>
      <c r="Q30" s="24"/>
      <c r="R30" s="24"/>
      <c r="S30" s="24"/>
      <c r="T30" s="24"/>
      <c r="U30" s="24"/>
      <c r="V30" s="24"/>
      <c r="W30" s="24"/>
    </row>
    <row r="31" spans="1:51" s="10" customFormat="1" x14ac:dyDescent="0.25">
      <c r="C31" s="118"/>
      <c r="D31" s="119"/>
      <c r="E31" s="120"/>
      <c r="F31" s="120"/>
      <c r="G31" s="120"/>
      <c r="H31" s="121"/>
      <c r="I31" s="122"/>
      <c r="J31" s="123"/>
      <c r="K31" s="18"/>
      <c r="L31" s="18"/>
      <c r="M31" s="18"/>
      <c r="N31" s="18"/>
      <c r="O31" s="18"/>
      <c r="P31" s="18"/>
      <c r="Q31" s="25"/>
      <c r="R31" s="25"/>
      <c r="S31" s="18"/>
      <c r="T31" s="18"/>
      <c r="U31" s="18"/>
      <c r="V31" s="25"/>
      <c r="W31" s="25"/>
    </row>
    <row r="32" spans="1:51" s="10" customFormat="1" x14ac:dyDescent="0.25">
      <c r="C32" s="193" t="s">
        <v>96</v>
      </c>
      <c r="D32" s="194"/>
      <c r="E32" s="194"/>
      <c r="F32" s="194"/>
      <c r="G32" s="194"/>
      <c r="H32" s="194"/>
      <c r="I32" s="194"/>
      <c r="J32" s="195"/>
      <c r="K32" s="18"/>
      <c r="L32" s="18"/>
      <c r="M32" s="18"/>
      <c r="N32" s="18"/>
      <c r="O32" s="18"/>
      <c r="P32" s="18"/>
      <c r="Q32" s="20"/>
      <c r="R32" s="20"/>
      <c r="S32" s="21"/>
      <c r="T32" s="21"/>
      <c r="U32" s="20"/>
      <c r="V32" s="25"/>
      <c r="W32" s="18"/>
    </row>
    <row r="33" spans="3:23" s="10" customFormat="1" x14ac:dyDescent="0.25">
      <c r="C33" s="196" t="s">
        <v>95</v>
      </c>
      <c r="D33" s="197"/>
      <c r="E33" s="197"/>
      <c r="F33" s="197"/>
      <c r="G33" s="197"/>
      <c r="H33" s="197"/>
      <c r="I33" s="197"/>
      <c r="J33" s="198"/>
      <c r="K33" s="21"/>
      <c r="L33" s="25"/>
      <c r="M33" s="25"/>
      <c r="N33" s="18"/>
      <c r="O33" s="18"/>
      <c r="P33" s="18"/>
      <c r="Q33" s="25"/>
      <c r="R33" s="25"/>
      <c r="S33" s="18"/>
      <c r="T33" s="18"/>
      <c r="U33" s="20"/>
      <c r="V33" s="25"/>
      <c r="W33" s="18"/>
    </row>
    <row r="34" spans="3:23" s="10" customFormat="1" ht="14.45" customHeight="1" x14ac:dyDescent="0.25">
      <c r="C34" s="124"/>
      <c r="D34" s="125"/>
      <c r="E34" s="125"/>
      <c r="F34" s="125"/>
      <c r="G34" s="125"/>
      <c r="H34" s="126"/>
      <c r="I34" s="125"/>
      <c r="J34" s="123"/>
      <c r="K34" s="18"/>
      <c r="L34" s="25"/>
      <c r="M34" s="25"/>
      <c r="N34" s="18"/>
      <c r="O34" s="18"/>
      <c r="P34" s="18"/>
      <c r="Q34" s="20"/>
      <c r="R34" s="20"/>
      <c r="S34" s="21"/>
      <c r="T34" s="21"/>
      <c r="U34" s="20"/>
      <c r="V34" s="25"/>
      <c r="W34" s="18"/>
    </row>
    <row r="35" spans="3:23" s="10" customFormat="1" ht="15" customHeight="1" x14ac:dyDescent="0.25">
      <c r="C35" s="199" t="s">
        <v>129</v>
      </c>
      <c r="D35" s="200"/>
      <c r="E35" s="200"/>
      <c r="F35" s="200"/>
      <c r="G35" s="200"/>
      <c r="H35" s="200"/>
      <c r="I35" s="200"/>
      <c r="J35" s="201"/>
      <c r="K35" s="18"/>
      <c r="L35" s="18"/>
      <c r="M35" s="18"/>
      <c r="N35" s="18"/>
      <c r="O35" s="18"/>
      <c r="P35" s="18"/>
      <c r="Q35" s="20"/>
      <c r="R35" s="20"/>
      <c r="S35" s="21"/>
      <c r="T35" s="21"/>
      <c r="U35" s="20"/>
      <c r="V35" s="25"/>
      <c r="W35" s="18"/>
    </row>
    <row r="36" spans="3:23" s="10" customFormat="1" x14ac:dyDescent="0.25">
      <c r="C36" s="199"/>
      <c r="D36" s="200"/>
      <c r="E36" s="200"/>
      <c r="F36" s="200"/>
      <c r="G36" s="200"/>
      <c r="H36" s="200"/>
      <c r="I36" s="200"/>
      <c r="J36" s="201"/>
      <c r="K36" s="18"/>
      <c r="L36" s="18"/>
      <c r="M36" s="18"/>
      <c r="N36" s="18"/>
      <c r="O36" s="18"/>
      <c r="P36" s="18"/>
      <c r="Q36" s="20"/>
      <c r="R36" s="20"/>
      <c r="S36" s="21"/>
      <c r="T36" s="21"/>
      <c r="U36" s="20"/>
      <c r="V36" s="25"/>
      <c r="W36" s="18"/>
    </row>
    <row r="37" spans="3:23" s="10" customFormat="1" ht="14.45" customHeight="1" x14ac:dyDescent="0.25">
      <c r="C37" s="199"/>
      <c r="D37" s="200"/>
      <c r="E37" s="200"/>
      <c r="F37" s="200"/>
      <c r="G37" s="200"/>
      <c r="H37" s="200"/>
      <c r="I37" s="200"/>
      <c r="J37" s="201"/>
      <c r="K37" s="18"/>
      <c r="L37" s="18"/>
      <c r="M37" s="18"/>
      <c r="N37" s="18"/>
      <c r="O37" s="18"/>
      <c r="P37" s="18"/>
      <c r="Q37" s="22"/>
      <c r="R37" s="22"/>
      <c r="S37" s="22"/>
      <c r="T37" s="22"/>
      <c r="U37" s="20"/>
      <c r="V37" s="25"/>
      <c r="W37" s="18"/>
    </row>
    <row r="38" spans="3:23" s="10" customFormat="1" ht="15.75" thickBot="1" x14ac:dyDescent="0.3">
      <c r="C38" s="202"/>
      <c r="D38" s="203"/>
      <c r="E38" s="203"/>
      <c r="F38" s="203"/>
      <c r="G38" s="203"/>
      <c r="H38" s="203"/>
      <c r="I38" s="203"/>
      <c r="J38" s="204"/>
      <c r="K38" s="18"/>
      <c r="L38" s="20"/>
      <c r="M38" s="20"/>
      <c r="N38" s="21"/>
      <c r="O38" s="21"/>
      <c r="P38" s="21"/>
      <c r="Q38" s="20"/>
      <c r="R38" s="21"/>
      <c r="S38" s="21"/>
      <c r="T38" s="21"/>
      <c r="U38" s="20"/>
      <c r="V38" s="25"/>
      <c r="W38" s="18"/>
    </row>
    <row r="39" spans="3:23" s="10" customFormat="1" x14ac:dyDescent="0.25">
      <c r="C39" s="20"/>
      <c r="D39" s="21"/>
      <c r="E39" s="21"/>
      <c r="F39" s="18"/>
      <c r="G39" s="18"/>
      <c r="H39" s="18"/>
      <c r="I39" s="18"/>
      <c r="J39" s="18"/>
      <c r="K39" s="18"/>
      <c r="L39" s="20"/>
      <c r="M39" s="20"/>
      <c r="N39" s="21"/>
      <c r="O39" s="21"/>
      <c r="P39" s="21"/>
      <c r="Q39" s="20"/>
      <c r="R39" s="20"/>
      <c r="S39" s="20"/>
      <c r="T39" s="21"/>
      <c r="U39" s="20"/>
      <c r="V39" s="25"/>
      <c r="W39" s="18"/>
    </row>
    <row r="40" spans="3:23" s="10" customFormat="1" ht="14.45" customHeight="1" x14ac:dyDescent="0.25">
      <c r="C40" s="27"/>
      <c r="D40" s="21"/>
      <c r="E40" s="26"/>
      <c r="F40" s="18"/>
      <c r="G40" s="18"/>
      <c r="H40" s="18"/>
      <c r="I40" s="18"/>
      <c r="J40" s="18"/>
      <c r="K40" s="18"/>
      <c r="L40" s="20"/>
      <c r="M40" s="20"/>
      <c r="N40" s="21"/>
      <c r="O40" s="21"/>
      <c r="P40" s="21"/>
      <c r="Q40" s="21"/>
      <c r="R40" s="21"/>
      <c r="S40" s="21"/>
      <c r="T40" s="21"/>
      <c r="U40" s="20"/>
      <c r="V40" s="25"/>
      <c r="W40" s="18"/>
    </row>
    <row r="41" spans="3:23" s="10" customFormat="1" x14ac:dyDescent="0.25">
      <c r="C41" s="27"/>
      <c r="D41" s="21"/>
      <c r="E41" s="26"/>
      <c r="F41" s="18"/>
      <c r="G41" s="18"/>
      <c r="H41" s="18"/>
      <c r="I41" s="18"/>
      <c r="J41" s="18"/>
      <c r="K41" s="18"/>
      <c r="L41" s="21"/>
      <c r="M41" s="21"/>
      <c r="N41" s="21"/>
      <c r="O41" s="21"/>
      <c r="P41" s="21"/>
      <c r="Q41" s="22"/>
      <c r="R41" s="21"/>
      <c r="S41" s="21"/>
      <c r="T41" s="21"/>
      <c r="U41" s="20"/>
      <c r="V41" s="25"/>
      <c r="W41" s="18"/>
    </row>
    <row r="42" spans="3:23" s="10" customFormat="1" x14ac:dyDescent="0.25">
      <c r="C42" s="27"/>
      <c r="D42" s="18"/>
      <c r="E42" s="18"/>
      <c r="F42" s="18"/>
      <c r="G42" s="18"/>
      <c r="H42" s="18"/>
      <c r="I42" s="18"/>
      <c r="J42" s="18"/>
      <c r="K42" s="18"/>
      <c r="L42" s="21"/>
      <c r="M42" s="21"/>
      <c r="N42" s="28"/>
      <c r="O42" s="29"/>
      <c r="P42" s="21"/>
      <c r="Q42" s="20"/>
      <c r="R42" s="21"/>
      <c r="S42" s="21"/>
      <c r="T42" s="21"/>
      <c r="U42" s="20"/>
      <c r="V42" s="25"/>
      <c r="W42" s="18"/>
    </row>
    <row r="43" spans="3:23" s="10" customFormat="1" x14ac:dyDescent="0.25">
      <c r="C43" s="20"/>
      <c r="D43" s="21"/>
      <c r="E43" s="21"/>
      <c r="F43" s="18"/>
      <c r="G43" s="18"/>
      <c r="H43" s="18"/>
      <c r="I43" s="18"/>
      <c r="J43" s="18"/>
      <c r="K43" s="18"/>
      <c r="L43" s="21"/>
      <c r="M43" s="23"/>
      <c r="N43" s="28"/>
      <c r="O43" s="28"/>
      <c r="P43" s="21"/>
      <c r="Q43" s="20"/>
      <c r="R43" s="20"/>
      <c r="S43" s="20"/>
      <c r="T43" s="21"/>
      <c r="U43" s="20"/>
      <c r="V43" s="25"/>
      <c r="W43" s="18"/>
    </row>
    <row r="44" spans="3:23" s="10" customFormat="1" ht="14.45" customHeight="1" x14ac:dyDescent="0.25">
      <c r="C44" s="30"/>
      <c r="D44" s="21"/>
      <c r="E44" s="26"/>
      <c r="F44" s="18"/>
      <c r="G44" s="18"/>
      <c r="H44" s="18"/>
      <c r="I44" s="18"/>
      <c r="J44" s="18"/>
      <c r="K44" s="18"/>
      <c r="L44" s="20"/>
      <c r="M44" s="20"/>
      <c r="N44" s="21"/>
      <c r="O44" s="21"/>
      <c r="P44" s="21"/>
      <c r="Q44" s="21"/>
      <c r="R44" s="21"/>
      <c r="S44" s="21"/>
      <c r="T44" s="21"/>
      <c r="U44" s="20"/>
      <c r="V44" s="25"/>
      <c r="W44" s="18"/>
    </row>
    <row r="45" spans="3:23" s="10" customFormat="1" x14ac:dyDescent="0.25">
      <c r="C45" s="30"/>
      <c r="D45" s="21"/>
      <c r="E45" s="26"/>
      <c r="F45" s="18"/>
      <c r="G45" s="18"/>
      <c r="H45" s="18"/>
      <c r="I45" s="18"/>
      <c r="J45" s="18"/>
      <c r="K45" s="18"/>
      <c r="L45" s="20"/>
      <c r="M45" s="20"/>
      <c r="N45" s="21"/>
      <c r="O45" s="21"/>
      <c r="P45" s="21"/>
      <c r="Q45" s="22"/>
      <c r="R45" s="21"/>
      <c r="S45" s="21"/>
      <c r="T45" s="21"/>
      <c r="U45" s="20"/>
      <c r="V45" s="25"/>
      <c r="W45" s="18"/>
    </row>
    <row r="46" spans="3:23" s="10" customFormat="1" x14ac:dyDescent="0.25">
      <c r="C46" s="30"/>
      <c r="D46" s="17"/>
      <c r="E46" s="18"/>
      <c r="F46" s="18"/>
      <c r="G46" s="18"/>
      <c r="H46" s="18"/>
      <c r="I46" s="18"/>
      <c r="J46" s="18"/>
      <c r="K46" s="18"/>
      <c r="L46" s="20"/>
      <c r="M46" s="20"/>
      <c r="N46" s="21"/>
      <c r="O46" s="21"/>
      <c r="P46" s="21"/>
      <c r="Q46" s="25"/>
      <c r="R46" s="25"/>
      <c r="S46" s="18"/>
      <c r="T46" s="18"/>
      <c r="U46" s="18"/>
      <c r="V46" s="25"/>
      <c r="W46" s="18"/>
    </row>
    <row r="47" spans="3:23" s="10" customFormat="1" x14ac:dyDescent="0.25">
      <c r="C47" s="18"/>
      <c r="D47" s="18"/>
      <c r="E47" s="18"/>
      <c r="F47" s="18"/>
      <c r="G47" s="18"/>
      <c r="H47" s="18"/>
      <c r="I47" s="18"/>
      <c r="J47" s="18"/>
      <c r="K47" s="18"/>
      <c r="L47" s="18"/>
      <c r="M47" s="18"/>
      <c r="N47" s="18"/>
      <c r="O47" s="18"/>
      <c r="P47" s="18"/>
      <c r="Q47" s="25"/>
      <c r="R47" s="25"/>
      <c r="S47" s="18"/>
      <c r="T47" s="18"/>
      <c r="U47" s="18"/>
      <c r="V47" s="25"/>
      <c r="W47" s="18"/>
    </row>
    <row r="48" spans="3:23" s="10" customFormat="1" x14ac:dyDescent="0.25">
      <c r="C48" s="18"/>
      <c r="D48" s="18"/>
      <c r="E48" s="18"/>
      <c r="F48" s="18"/>
      <c r="G48" s="18"/>
      <c r="H48" s="18"/>
      <c r="I48" s="18"/>
      <c r="J48" s="18"/>
      <c r="K48" s="18"/>
      <c r="L48" s="18"/>
      <c r="M48" s="18"/>
      <c r="N48" s="18"/>
      <c r="O48" s="18"/>
      <c r="P48" s="18"/>
      <c r="Q48" s="25"/>
      <c r="R48" s="25"/>
      <c r="S48" s="18"/>
      <c r="T48" s="18"/>
      <c r="U48" s="18"/>
      <c r="V48" s="18"/>
      <c r="W48" s="18"/>
    </row>
    <row r="49" spans="3:23" s="10" customFormat="1" x14ac:dyDescent="0.25">
      <c r="C49" s="18"/>
      <c r="D49" s="18"/>
      <c r="E49" s="18"/>
      <c r="F49" s="18"/>
      <c r="G49" s="18"/>
      <c r="H49" s="18"/>
      <c r="I49" s="18"/>
      <c r="J49" s="18"/>
      <c r="K49" s="18"/>
      <c r="L49" s="18"/>
      <c r="M49" s="18"/>
      <c r="N49" s="18"/>
      <c r="O49" s="18"/>
      <c r="P49" s="18"/>
      <c r="Q49" s="25"/>
      <c r="R49" s="25"/>
      <c r="S49" s="18"/>
      <c r="T49" s="18"/>
      <c r="U49" s="18"/>
      <c r="V49" s="18"/>
      <c r="W49" s="18"/>
    </row>
    <row r="50" spans="3:23" s="10" customFormat="1" x14ac:dyDescent="0.25">
      <c r="C50" s="18"/>
      <c r="D50" s="18"/>
      <c r="E50" s="18"/>
      <c r="F50" s="18"/>
      <c r="G50" s="18"/>
      <c r="H50" s="18"/>
      <c r="I50" s="18"/>
      <c r="J50" s="18"/>
      <c r="K50" s="18"/>
      <c r="L50" s="18"/>
      <c r="M50" s="18"/>
      <c r="N50" s="18"/>
      <c r="O50" s="18"/>
      <c r="P50" s="18"/>
      <c r="Q50" s="25"/>
      <c r="R50" s="25"/>
      <c r="S50" s="18"/>
      <c r="T50" s="18"/>
      <c r="U50" s="18"/>
      <c r="V50" s="18"/>
      <c r="W50" s="18"/>
    </row>
    <row r="51" spans="3:23" s="10" customFormat="1" x14ac:dyDescent="0.25"/>
    <row r="52" spans="3:23" s="10" customFormat="1" x14ac:dyDescent="0.25"/>
    <row r="53" spans="3:23" s="10" customFormat="1" x14ac:dyDescent="0.25"/>
    <row r="54" spans="3:23" s="10" customFormat="1" x14ac:dyDescent="0.25"/>
    <row r="55" spans="3:23" s="10" customFormat="1" x14ac:dyDescent="0.25"/>
    <row r="56" spans="3:23" s="10" customFormat="1" x14ac:dyDescent="0.25"/>
    <row r="57" spans="3:23" s="10" customFormat="1" x14ac:dyDescent="0.25"/>
    <row r="58" spans="3:23" s="10" customFormat="1" x14ac:dyDescent="0.25"/>
    <row r="59" spans="3:23" s="10" customFormat="1" x14ac:dyDescent="0.25"/>
    <row r="60" spans="3:23" s="10" customFormat="1" x14ac:dyDescent="0.25"/>
    <row r="61" spans="3:23" s="10" customFormat="1" x14ac:dyDescent="0.25"/>
    <row r="62" spans="3:23" s="10" customFormat="1" x14ac:dyDescent="0.25"/>
    <row r="63" spans="3:23" s="10" customFormat="1" x14ac:dyDescent="0.25"/>
    <row r="64" spans="3:23" s="10" customFormat="1" x14ac:dyDescent="0.25"/>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pans="16:16" s="10" customFormat="1" x14ac:dyDescent="0.25"/>
    <row r="82" spans="16:16" s="10" customFormat="1" x14ac:dyDescent="0.25"/>
    <row r="83" spans="16:16" s="10" customFormat="1" x14ac:dyDescent="0.25"/>
    <row r="84" spans="16:16" s="10" customFormat="1" x14ac:dyDescent="0.25"/>
    <row r="85" spans="16:16" s="10" customFormat="1" x14ac:dyDescent="0.25"/>
    <row r="86" spans="16:16" s="10" customFormat="1" x14ac:dyDescent="0.25"/>
    <row r="87" spans="16:16" s="10" customFormat="1" x14ac:dyDescent="0.25"/>
    <row r="88" spans="16:16" s="10" customFormat="1" x14ac:dyDescent="0.25"/>
    <row r="89" spans="16:16" s="10" customFormat="1" x14ac:dyDescent="0.25"/>
    <row r="90" spans="16:16" s="10" customFormat="1" x14ac:dyDescent="0.25"/>
    <row r="91" spans="16:16" s="10" customFormat="1" x14ac:dyDescent="0.25">
      <c r="P91" s="18"/>
    </row>
    <row r="92" spans="16:16" s="10" customFormat="1" x14ac:dyDescent="0.25">
      <c r="P92" s="18"/>
    </row>
    <row r="93" spans="16:16" s="10" customFormat="1" x14ac:dyDescent="0.25">
      <c r="P93" s="18"/>
    </row>
    <row r="94" spans="16:16" s="10" customFormat="1" x14ac:dyDescent="0.25">
      <c r="P94" s="18"/>
    </row>
    <row r="95" spans="16:16" s="10" customFormat="1" x14ac:dyDescent="0.25">
      <c r="P95" s="18"/>
    </row>
    <row r="96" spans="16:16" s="10" customFormat="1" x14ac:dyDescent="0.25">
      <c r="P96" s="18"/>
    </row>
    <row r="97" spans="16:16" s="10" customFormat="1" x14ac:dyDescent="0.25">
      <c r="P97" s="18"/>
    </row>
    <row r="98" spans="16:16" s="10" customFormat="1" x14ac:dyDescent="0.25">
      <c r="P98" s="18"/>
    </row>
    <row r="99" spans="16:16" s="10" customFormat="1" x14ac:dyDescent="0.25">
      <c r="P99" s="18"/>
    </row>
    <row r="100" spans="16:16" s="10" customFormat="1" x14ac:dyDescent="0.25">
      <c r="P100" s="18"/>
    </row>
    <row r="101" spans="16:16" s="10" customFormat="1" x14ac:dyDescent="0.25">
      <c r="P101" s="18"/>
    </row>
    <row r="102" spans="16:16" s="10" customFormat="1" x14ac:dyDescent="0.25">
      <c r="P102" s="18"/>
    </row>
    <row r="103" spans="16:16" s="10" customFormat="1" x14ac:dyDescent="0.25">
      <c r="P103" s="18"/>
    </row>
    <row r="104" spans="16:16" s="10" customFormat="1" x14ac:dyDescent="0.25">
      <c r="P104" s="18"/>
    </row>
    <row r="105" spans="16:16" s="10" customFormat="1" x14ac:dyDescent="0.25">
      <c r="P105" s="18"/>
    </row>
    <row r="106" spans="16:16" s="10" customFormat="1" x14ac:dyDescent="0.25">
      <c r="P106" s="18"/>
    </row>
    <row r="107" spans="16:16" s="10" customFormat="1" x14ac:dyDescent="0.25">
      <c r="P107" s="18"/>
    </row>
    <row r="108" spans="16:16" s="10" customFormat="1" x14ac:dyDescent="0.25">
      <c r="P108" s="18"/>
    </row>
    <row r="109" spans="16:16" s="10" customFormat="1" x14ac:dyDescent="0.25">
      <c r="P109" s="18"/>
    </row>
    <row r="110" spans="16:16" s="10" customFormat="1" x14ac:dyDescent="0.25">
      <c r="P110" s="18"/>
    </row>
    <row r="111" spans="16:16" s="10" customFormat="1" x14ac:dyDescent="0.25">
      <c r="P111" s="18"/>
    </row>
    <row r="112" spans="16:16" s="10" customFormat="1" x14ac:dyDescent="0.25">
      <c r="P112" s="18"/>
    </row>
    <row r="113" spans="16:16" s="10" customFormat="1" x14ac:dyDescent="0.25">
      <c r="P113" s="18"/>
    </row>
    <row r="114" spans="16:16" s="10" customFormat="1" x14ac:dyDescent="0.25">
      <c r="P114" s="18"/>
    </row>
    <row r="115" spans="16:16" s="10" customFormat="1" x14ac:dyDescent="0.25">
      <c r="P115" s="18"/>
    </row>
    <row r="116" spans="16:16" s="10" customFormat="1" x14ac:dyDescent="0.25">
      <c r="P116" s="18"/>
    </row>
    <row r="117" spans="16:16" s="10" customFormat="1" x14ac:dyDescent="0.25">
      <c r="P117" s="18"/>
    </row>
    <row r="118" spans="16:16" s="10" customFormat="1" x14ac:dyDescent="0.25">
      <c r="P118" s="18"/>
    </row>
    <row r="119" spans="16:16" s="10" customFormat="1" x14ac:dyDescent="0.25">
      <c r="P119" s="18"/>
    </row>
    <row r="120" spans="16:16" s="10" customFormat="1" x14ac:dyDescent="0.25">
      <c r="P120" s="18"/>
    </row>
    <row r="121" spans="16:16" s="10" customFormat="1" x14ac:dyDescent="0.25">
      <c r="P121" s="18"/>
    </row>
    <row r="122" spans="16:16" s="10" customFormat="1" x14ac:dyDescent="0.25">
      <c r="P122" s="18"/>
    </row>
    <row r="123" spans="16:16" s="10" customFormat="1" x14ac:dyDescent="0.25">
      <c r="P123" s="18"/>
    </row>
    <row r="124" spans="16:16" s="10" customFormat="1" x14ac:dyDescent="0.25">
      <c r="P124" s="18"/>
    </row>
    <row r="125" spans="16:16" s="10" customFormat="1" x14ac:dyDescent="0.25">
      <c r="P125" s="18"/>
    </row>
    <row r="126" spans="16:16" s="10" customFormat="1" x14ac:dyDescent="0.25">
      <c r="P126" s="18"/>
    </row>
    <row r="127" spans="16:16" s="10" customFormat="1" x14ac:dyDescent="0.25">
      <c r="P127" s="18"/>
    </row>
    <row r="128" spans="16:16" s="10" customFormat="1" x14ac:dyDescent="0.25">
      <c r="P128" s="18"/>
    </row>
    <row r="129" spans="16:16" s="10" customFormat="1" x14ac:dyDescent="0.25">
      <c r="P129" s="18"/>
    </row>
    <row r="130" spans="16:16" s="10" customFormat="1" x14ac:dyDescent="0.25">
      <c r="P130" s="18"/>
    </row>
    <row r="131" spans="16:16" s="10" customFormat="1" x14ac:dyDescent="0.25">
      <c r="P131" s="18"/>
    </row>
    <row r="132" spans="16:16" s="10" customFormat="1" x14ac:dyDescent="0.25">
      <c r="P132" s="18"/>
    </row>
    <row r="133" spans="16:16" s="10" customFormat="1" x14ac:dyDescent="0.25">
      <c r="P133" s="18"/>
    </row>
    <row r="134" spans="16:16" s="10" customFormat="1" x14ac:dyDescent="0.25">
      <c r="P134" s="18"/>
    </row>
    <row r="135" spans="16:16" s="10" customFormat="1" x14ac:dyDescent="0.25">
      <c r="P135" s="18"/>
    </row>
    <row r="136" spans="16:16" s="10" customFormat="1" x14ac:dyDescent="0.25">
      <c r="P136" s="18"/>
    </row>
    <row r="137" spans="16:16" s="10" customFormat="1" x14ac:dyDescent="0.25">
      <c r="P137" s="18"/>
    </row>
    <row r="138" spans="16:16" s="10" customFormat="1" x14ac:dyDescent="0.25">
      <c r="P138" s="18"/>
    </row>
    <row r="139" spans="16:16" s="10" customFormat="1" x14ac:dyDescent="0.25">
      <c r="P139" s="18"/>
    </row>
    <row r="140" spans="16:16" s="10" customFormat="1" x14ac:dyDescent="0.25">
      <c r="P140" s="18"/>
    </row>
    <row r="141" spans="16:16" s="10" customFormat="1" x14ac:dyDescent="0.25">
      <c r="P141" s="18"/>
    </row>
    <row r="142" spans="16:16" s="10" customFormat="1" x14ac:dyDescent="0.25">
      <c r="P142" s="18"/>
    </row>
    <row r="143" spans="16:16" s="10" customFormat="1" x14ac:dyDescent="0.25">
      <c r="P143" s="18"/>
    </row>
    <row r="144" spans="16:16" s="10" customFormat="1" x14ac:dyDescent="0.25">
      <c r="P144" s="18"/>
    </row>
    <row r="145" spans="16:16" s="10" customFormat="1" x14ac:dyDescent="0.25">
      <c r="P145" s="18"/>
    </row>
    <row r="146" spans="16:16" s="10" customFormat="1" x14ac:dyDescent="0.25">
      <c r="P146" s="18"/>
    </row>
    <row r="147" spans="16:16" s="10" customFormat="1" x14ac:dyDescent="0.25">
      <c r="P147" s="18"/>
    </row>
    <row r="148" spans="16:16" s="10" customFormat="1" x14ac:dyDescent="0.25">
      <c r="P148" s="18"/>
    </row>
    <row r="149" spans="16:16" s="10" customFormat="1" x14ac:dyDescent="0.25">
      <c r="P149" s="18"/>
    </row>
    <row r="150" spans="16:16" s="10" customFormat="1" x14ac:dyDescent="0.25">
      <c r="P150" s="18"/>
    </row>
    <row r="151" spans="16:16" s="10" customFormat="1" x14ac:dyDescent="0.25">
      <c r="P151" s="18"/>
    </row>
    <row r="152" spans="16:16" s="10" customFormat="1" x14ac:dyDescent="0.25">
      <c r="P152" s="18"/>
    </row>
    <row r="153" spans="16:16" s="10" customFormat="1" x14ac:dyDescent="0.25">
      <c r="P153" s="18"/>
    </row>
    <row r="154" spans="16:16" s="10" customFormat="1" x14ac:dyDescent="0.25">
      <c r="P154" s="18"/>
    </row>
    <row r="155" spans="16:16" s="10" customFormat="1" x14ac:dyDescent="0.25">
      <c r="P155" s="18"/>
    </row>
    <row r="156" spans="16:16" s="10" customFormat="1" x14ac:dyDescent="0.25">
      <c r="P156" s="18"/>
    </row>
    <row r="157" spans="16:16" s="10" customFormat="1" x14ac:dyDescent="0.25">
      <c r="P157" s="18"/>
    </row>
    <row r="158" spans="16:16" s="10" customFormat="1" x14ac:dyDescent="0.25">
      <c r="P158" s="18"/>
    </row>
    <row r="159" spans="16:16" s="10" customFormat="1" x14ac:dyDescent="0.25">
      <c r="P159" s="18"/>
    </row>
    <row r="160" spans="16:16" s="10" customFormat="1" x14ac:dyDescent="0.25">
      <c r="P160" s="18"/>
    </row>
    <row r="161" spans="16:16" s="10" customFormat="1" x14ac:dyDescent="0.25">
      <c r="P161" s="18"/>
    </row>
    <row r="162" spans="16:16" s="10" customFormat="1" x14ac:dyDescent="0.25">
      <c r="P162" s="18"/>
    </row>
    <row r="163" spans="16:16" s="10" customFormat="1" x14ac:dyDescent="0.25">
      <c r="P163" s="18"/>
    </row>
    <row r="164" spans="16:16" s="10" customFormat="1" x14ac:dyDescent="0.25">
      <c r="P164" s="18"/>
    </row>
    <row r="165" spans="16:16" s="10" customFormat="1" x14ac:dyDescent="0.25">
      <c r="P165" s="18"/>
    </row>
    <row r="166" spans="16:16" s="10" customFormat="1" x14ac:dyDescent="0.25">
      <c r="P166" s="18"/>
    </row>
    <row r="167" spans="16:16" s="10" customFormat="1" x14ac:dyDescent="0.25">
      <c r="P167" s="18"/>
    </row>
    <row r="168" spans="16:16" s="10" customFormat="1" x14ac:dyDescent="0.25">
      <c r="P168" s="18"/>
    </row>
    <row r="169" spans="16:16" s="10" customFormat="1" x14ac:dyDescent="0.25">
      <c r="P169" s="18"/>
    </row>
    <row r="170" spans="16:16" s="10" customFormat="1" x14ac:dyDescent="0.25">
      <c r="P170" s="18"/>
    </row>
    <row r="171" spans="16:16" s="10" customFormat="1" x14ac:dyDescent="0.25">
      <c r="P171" s="18"/>
    </row>
    <row r="172" spans="16:16" s="10" customFormat="1" x14ac:dyDescent="0.25">
      <c r="P172" s="18"/>
    </row>
    <row r="173" spans="16:16" s="10" customFormat="1" x14ac:dyDescent="0.25">
      <c r="P173" s="18"/>
    </row>
    <row r="174" spans="16:16" s="10" customFormat="1" x14ac:dyDescent="0.25">
      <c r="P174" s="18"/>
    </row>
    <row r="175" spans="16:16" s="10" customFormat="1" x14ac:dyDescent="0.25">
      <c r="P175" s="18"/>
    </row>
    <row r="176" spans="16:16" s="10" customFormat="1" x14ac:dyDescent="0.25">
      <c r="P176" s="18"/>
    </row>
    <row r="177" spans="16:16" s="10" customFormat="1" x14ac:dyDescent="0.25">
      <c r="P177" s="18"/>
    </row>
    <row r="178" spans="16:16" s="10" customFormat="1" x14ac:dyDescent="0.25">
      <c r="P178" s="18"/>
    </row>
    <row r="179" spans="16:16" s="10" customFormat="1" x14ac:dyDescent="0.25">
      <c r="P179" s="18"/>
    </row>
    <row r="180" spans="16:16" s="10" customFormat="1" x14ac:dyDescent="0.25">
      <c r="P180" s="18"/>
    </row>
    <row r="181" spans="16:16" s="10" customFormat="1" x14ac:dyDescent="0.25">
      <c r="P181" s="18"/>
    </row>
    <row r="182" spans="16:16" s="10" customFormat="1" x14ac:dyDescent="0.25">
      <c r="P182" s="18"/>
    </row>
    <row r="183" spans="16:16" s="10" customFormat="1" x14ac:dyDescent="0.25">
      <c r="P183" s="18"/>
    </row>
    <row r="184" spans="16:16" s="10" customFormat="1" x14ac:dyDescent="0.25">
      <c r="P184" s="18"/>
    </row>
    <row r="185" spans="16:16" s="10" customFormat="1" x14ac:dyDescent="0.25">
      <c r="P185" s="18"/>
    </row>
    <row r="186" spans="16:16" s="10" customFormat="1" x14ac:dyDescent="0.25">
      <c r="P186" s="18"/>
    </row>
    <row r="187" spans="16:16" s="10" customFormat="1" x14ac:dyDescent="0.25">
      <c r="P187" s="18"/>
    </row>
    <row r="188" spans="16:16" s="10" customFormat="1" x14ac:dyDescent="0.25">
      <c r="P188" s="18"/>
    </row>
    <row r="189" spans="16:16" s="10" customFormat="1" x14ac:dyDescent="0.25">
      <c r="P189" s="18"/>
    </row>
    <row r="190" spans="16:16" s="10" customFormat="1" x14ac:dyDescent="0.25">
      <c r="P190" s="18"/>
    </row>
    <row r="191" spans="16:16" s="10" customFormat="1" x14ac:dyDescent="0.25">
      <c r="P191" s="18"/>
    </row>
    <row r="192" spans="16:16" s="10" customFormat="1" x14ac:dyDescent="0.25">
      <c r="P192" s="18"/>
    </row>
    <row r="193" spans="16:16" s="10" customFormat="1" x14ac:dyDescent="0.25">
      <c r="P193" s="18"/>
    </row>
    <row r="194" spans="16:16" s="10" customFormat="1" x14ac:dyDescent="0.25">
      <c r="P194" s="18"/>
    </row>
    <row r="195" spans="16:16" s="10" customFormat="1" x14ac:dyDescent="0.25">
      <c r="P195" s="18"/>
    </row>
    <row r="196" spans="16:16" s="10" customFormat="1" x14ac:dyDescent="0.25">
      <c r="P196" s="18"/>
    </row>
    <row r="197" spans="16:16" s="10" customFormat="1" x14ac:dyDescent="0.25">
      <c r="P197" s="18"/>
    </row>
    <row r="198" spans="16:16" s="10" customFormat="1" x14ac:dyDescent="0.25">
      <c r="P198" s="18"/>
    </row>
    <row r="199" spans="16:16" s="10" customFormat="1" x14ac:dyDescent="0.25">
      <c r="P199" s="18"/>
    </row>
    <row r="200" spans="16:16" s="10" customFormat="1" x14ac:dyDescent="0.25">
      <c r="P200" s="18"/>
    </row>
    <row r="201" spans="16:16" s="10" customFormat="1" x14ac:dyDescent="0.25">
      <c r="P201" s="18"/>
    </row>
    <row r="202" spans="16:16" s="10" customFormat="1" x14ac:dyDescent="0.25">
      <c r="P202" s="18"/>
    </row>
    <row r="203" spans="16:16" s="10" customFormat="1" x14ac:dyDescent="0.25">
      <c r="P203" s="18"/>
    </row>
    <row r="204" spans="16:16" s="10" customFormat="1" x14ac:dyDescent="0.25">
      <c r="P204" s="18"/>
    </row>
    <row r="205" spans="16:16" s="10" customFormat="1" x14ac:dyDescent="0.25">
      <c r="P205" s="18"/>
    </row>
    <row r="206" spans="16:16" s="10" customFormat="1" x14ac:dyDescent="0.25">
      <c r="P206" s="18"/>
    </row>
    <row r="207" spans="16:16" s="10" customFormat="1" x14ac:dyDescent="0.25">
      <c r="P207" s="18"/>
    </row>
    <row r="208" spans="16:16" s="10" customFormat="1" x14ac:dyDescent="0.25">
      <c r="P208" s="18"/>
    </row>
    <row r="209" spans="16:16" s="10" customFormat="1" x14ac:dyDescent="0.25">
      <c r="P209" s="18"/>
    </row>
    <row r="210" spans="16:16" s="10" customFormat="1" x14ac:dyDescent="0.25">
      <c r="P210" s="18"/>
    </row>
    <row r="211" spans="16:16" s="10" customFormat="1" x14ac:dyDescent="0.25">
      <c r="P211" s="18"/>
    </row>
    <row r="212" spans="16:16" s="10" customFormat="1" x14ac:dyDescent="0.25">
      <c r="P212" s="18"/>
    </row>
    <row r="213" spans="16:16" s="10" customFormat="1" x14ac:dyDescent="0.25">
      <c r="P213" s="18"/>
    </row>
    <row r="214" spans="16:16" s="10" customFormat="1" x14ac:dyDescent="0.25">
      <c r="P214" s="18"/>
    </row>
    <row r="215" spans="16:16" s="10" customFormat="1" x14ac:dyDescent="0.25">
      <c r="P215" s="18"/>
    </row>
    <row r="216" spans="16:16" s="10" customFormat="1" x14ac:dyDescent="0.25">
      <c r="P216" s="18"/>
    </row>
    <row r="217" spans="16:16" s="10" customFormat="1" x14ac:dyDescent="0.25">
      <c r="P217" s="18"/>
    </row>
    <row r="218" spans="16:16" s="10" customFormat="1" x14ac:dyDescent="0.25">
      <c r="P218" s="18"/>
    </row>
    <row r="219" spans="16:16" s="10" customFormat="1" x14ac:dyDescent="0.25">
      <c r="P219" s="18"/>
    </row>
    <row r="220" spans="16:16" s="10" customFormat="1" x14ac:dyDescent="0.25">
      <c r="P220" s="18"/>
    </row>
    <row r="221" spans="16:16" s="10" customFormat="1" x14ac:dyDescent="0.25">
      <c r="P221" s="18"/>
    </row>
    <row r="222" spans="16:16" s="10" customFormat="1" x14ac:dyDescent="0.25">
      <c r="P222" s="18"/>
    </row>
    <row r="223" spans="16:16" s="10" customFormat="1" x14ac:dyDescent="0.25">
      <c r="P223" s="18"/>
    </row>
    <row r="224" spans="16:16" s="10" customFormat="1" x14ac:dyDescent="0.25">
      <c r="P224" s="18"/>
    </row>
    <row r="225" spans="16:16" s="10" customFormat="1" x14ac:dyDescent="0.25">
      <c r="P225" s="18"/>
    </row>
    <row r="226" spans="16:16" s="10" customFormat="1" x14ac:dyDescent="0.25">
      <c r="P226" s="18"/>
    </row>
    <row r="1048566" spans="7:7" x14ac:dyDescent="0.25">
      <c r="G1048566" s="18"/>
    </row>
  </sheetData>
  <sheetProtection sheet="1" objects="1" scenarios="1"/>
  <protectedRanges>
    <protectedRange algorithmName="SHA-512" hashValue="Ul1SDRbzYc/5nroDvNxjN+dJwqJfymES+sMQU27lDUhwc72WFAvSjHQjr1LihcKgwiKMiveL2lB21DehoTqecg==" saltValue="+fQj0GCr8GGTkWr+crdwrg==" spinCount="100000" sqref="D22 D26 I22 I26 N26 N21:N22" name="Range1"/>
  </protectedRanges>
  <mergeCells count="15">
    <mergeCell ref="C32:J32"/>
    <mergeCell ref="C33:J33"/>
    <mergeCell ref="C35:J38"/>
    <mergeCell ref="B24:O24"/>
    <mergeCell ref="B19:O19"/>
    <mergeCell ref="AM2:AO2"/>
    <mergeCell ref="G10:J10"/>
    <mergeCell ref="L10:O10"/>
    <mergeCell ref="B9:O9"/>
    <mergeCell ref="B10:E10"/>
    <mergeCell ref="M13:N14"/>
    <mergeCell ref="C16:D16"/>
    <mergeCell ref="H17:I17"/>
    <mergeCell ref="C4:N5"/>
    <mergeCell ref="E6:N6"/>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837947B-FAA5-49BE-984D-4887E6FF89CE}">
          <x14:formula1>
            <xm:f>Methodology!$C$10:$C$12</xm:f>
          </x14:formula1>
          <xm:sqref>I13 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7DE04-1B4B-44D6-878D-48A5C1737F88}">
  <dimension ref="A1:AD251"/>
  <sheetViews>
    <sheetView tabSelected="1" zoomScaleNormal="100" workbookViewId="0">
      <selection activeCell="C16" sqref="C16"/>
    </sheetView>
  </sheetViews>
  <sheetFormatPr defaultColWidth="8.85546875" defaultRowHeight="15" x14ac:dyDescent="0.25"/>
  <cols>
    <col min="1" max="1" width="1.5703125" style="127" customWidth="1"/>
    <col min="2" max="2" width="20" style="93" customWidth="1"/>
    <col min="3" max="3" width="34.42578125" style="93" customWidth="1"/>
    <col min="4" max="4" width="34.140625" style="93" customWidth="1"/>
    <col min="5" max="5" width="18.140625" style="93" customWidth="1"/>
    <col min="6" max="14" width="8.42578125" style="93" bestFit="1" customWidth="1"/>
    <col min="15" max="16384" width="8.85546875" style="93"/>
  </cols>
  <sheetData>
    <row r="1" spans="2:30" s="127" customFormat="1" ht="8.25" customHeight="1" x14ac:dyDescent="0.25"/>
    <row r="2" spans="2:30" ht="21" x14ac:dyDescent="0.35">
      <c r="B2" s="136" t="s">
        <v>20</v>
      </c>
      <c r="C2" s="137"/>
      <c r="D2" s="138"/>
      <c r="E2" s="137"/>
      <c r="F2" s="137"/>
      <c r="G2" s="137"/>
      <c r="H2" s="137"/>
      <c r="I2" s="137"/>
      <c r="J2" s="137"/>
      <c r="K2" s="137"/>
      <c r="L2" s="137"/>
      <c r="M2" s="137"/>
      <c r="N2" s="137"/>
      <c r="O2" s="137"/>
      <c r="P2" s="137"/>
      <c r="Q2" s="137"/>
      <c r="R2" s="137"/>
      <c r="S2" s="137"/>
      <c r="T2" s="139"/>
      <c r="U2" s="139"/>
      <c r="V2" s="139"/>
      <c r="W2" s="139"/>
      <c r="X2" s="139"/>
      <c r="Y2" s="139"/>
      <c r="Z2" s="139"/>
      <c r="AA2" s="139"/>
      <c r="AB2" s="139"/>
      <c r="AC2" s="139"/>
      <c r="AD2" s="139"/>
    </row>
    <row r="3" spans="2:30" x14ac:dyDescent="0.25">
      <c r="B3" s="137"/>
      <c r="C3" s="137"/>
      <c r="D3" s="137"/>
      <c r="E3" s="137"/>
      <c r="F3" s="137"/>
      <c r="G3" s="137"/>
      <c r="H3" s="137"/>
      <c r="I3" s="137"/>
      <c r="J3" s="137"/>
      <c r="K3" s="137"/>
      <c r="L3" s="137"/>
      <c r="M3" s="137"/>
      <c r="N3" s="137"/>
      <c r="O3" s="137"/>
      <c r="P3" s="137"/>
      <c r="Q3" s="137"/>
      <c r="R3" s="137"/>
      <c r="S3" s="137"/>
      <c r="T3" s="139"/>
      <c r="U3" s="139"/>
      <c r="V3" s="139"/>
      <c r="W3" s="139"/>
      <c r="X3" s="139"/>
      <c r="Y3" s="139"/>
      <c r="Z3" s="139"/>
      <c r="AA3" s="139"/>
      <c r="AB3" s="139"/>
      <c r="AC3" s="139"/>
      <c r="AD3" s="139"/>
    </row>
    <row r="4" spans="2:30" ht="15.75" x14ac:dyDescent="0.25">
      <c r="B4" s="135" t="s">
        <v>9</v>
      </c>
      <c r="C4" s="141" t="s">
        <v>10</v>
      </c>
      <c r="D4" s="142">
        <v>2.2046226218488001</v>
      </c>
      <c r="E4" s="143" t="s">
        <v>11</v>
      </c>
      <c r="F4" s="144"/>
      <c r="G4" s="137"/>
      <c r="H4" s="137"/>
      <c r="I4" s="137"/>
      <c r="J4" s="137"/>
      <c r="K4" s="137"/>
      <c r="L4" s="137"/>
      <c r="M4" s="137"/>
      <c r="N4" s="137"/>
      <c r="O4" s="137"/>
      <c r="P4" s="137"/>
      <c r="Q4" s="137"/>
      <c r="R4" s="137"/>
      <c r="S4" s="137"/>
      <c r="T4" s="139"/>
      <c r="U4" s="139"/>
      <c r="V4" s="139"/>
      <c r="W4" s="139"/>
      <c r="X4" s="139"/>
      <c r="Y4" s="139"/>
      <c r="Z4" s="139"/>
      <c r="AA4" s="139"/>
      <c r="AB4" s="139"/>
      <c r="AC4" s="139"/>
      <c r="AD4" s="139"/>
    </row>
    <row r="5" spans="2:30" x14ac:dyDescent="0.25">
      <c r="B5" s="140"/>
      <c r="C5" s="145" t="s">
        <v>12</v>
      </c>
      <c r="D5" s="146">
        <v>2.2046E-6</v>
      </c>
      <c r="E5" s="147" t="s">
        <v>11</v>
      </c>
      <c r="F5" s="137"/>
      <c r="G5" s="137"/>
      <c r="H5" s="137"/>
      <c r="I5" s="137"/>
      <c r="J5" s="137"/>
      <c r="K5" s="137"/>
      <c r="L5" s="137"/>
      <c r="M5" s="137"/>
      <c r="N5" s="137"/>
      <c r="O5" s="137"/>
      <c r="P5" s="137"/>
      <c r="Q5" s="137"/>
      <c r="R5" s="137"/>
      <c r="S5" s="137"/>
      <c r="T5" s="139"/>
      <c r="U5" s="139"/>
      <c r="V5" s="139"/>
      <c r="W5" s="139"/>
      <c r="X5" s="139"/>
      <c r="Y5" s="139"/>
      <c r="Z5" s="139"/>
      <c r="AA5" s="139"/>
      <c r="AB5" s="139"/>
      <c r="AC5" s="139"/>
      <c r="AD5" s="139"/>
    </row>
    <row r="6" spans="2:30" ht="16.350000000000001" customHeight="1" x14ac:dyDescent="0.25">
      <c r="B6" s="137"/>
      <c r="C6" s="145" t="s">
        <v>52</v>
      </c>
      <c r="D6" s="148">
        <v>1.8939400000000001E-4</v>
      </c>
      <c r="E6" s="147" t="s">
        <v>53</v>
      </c>
      <c r="F6" s="137"/>
      <c r="G6" s="137"/>
      <c r="H6" s="137"/>
      <c r="I6" s="137"/>
      <c r="J6" s="137"/>
      <c r="K6" s="137"/>
      <c r="L6" s="137"/>
      <c r="M6" s="137"/>
      <c r="N6" s="137"/>
      <c r="O6" s="137"/>
      <c r="P6" s="137"/>
      <c r="Q6" s="137"/>
      <c r="R6" s="137"/>
      <c r="S6" s="137"/>
      <c r="T6" s="139"/>
      <c r="U6" s="139"/>
      <c r="V6" s="139"/>
      <c r="W6" s="139"/>
      <c r="X6" s="139"/>
      <c r="Y6" s="139"/>
      <c r="Z6" s="139"/>
      <c r="AA6" s="139"/>
      <c r="AB6" s="139"/>
      <c r="AC6" s="139"/>
      <c r="AD6" s="139"/>
    </row>
    <row r="7" spans="2:30" ht="16.350000000000001" customHeight="1" x14ac:dyDescent="0.25">
      <c r="B7" s="137"/>
      <c r="C7" s="145" t="s">
        <v>56</v>
      </c>
      <c r="D7" s="149">
        <v>10000</v>
      </c>
      <c r="E7" s="147" t="s">
        <v>57</v>
      </c>
      <c r="F7" s="137"/>
      <c r="G7" s="137"/>
      <c r="H7" s="137"/>
      <c r="I7" s="137"/>
      <c r="J7" s="137"/>
      <c r="K7" s="137"/>
      <c r="L7" s="137"/>
      <c r="M7" s="137"/>
      <c r="N7" s="137"/>
      <c r="O7" s="137"/>
      <c r="P7" s="137"/>
      <c r="Q7" s="137"/>
      <c r="R7" s="137"/>
      <c r="S7" s="137"/>
      <c r="T7" s="139"/>
      <c r="U7" s="139"/>
      <c r="V7" s="139"/>
      <c r="W7" s="139"/>
      <c r="X7" s="139"/>
      <c r="Y7" s="139"/>
      <c r="Z7" s="139"/>
      <c r="AA7" s="139"/>
      <c r="AB7" s="139"/>
      <c r="AC7" s="139"/>
      <c r="AD7" s="139"/>
    </row>
    <row r="8" spans="2:30" ht="16.350000000000001" customHeight="1" x14ac:dyDescent="0.25">
      <c r="B8" s="137"/>
      <c r="C8" s="150" t="s">
        <v>51</v>
      </c>
      <c r="D8" s="151">
        <v>640</v>
      </c>
      <c r="E8" s="152" t="s">
        <v>54</v>
      </c>
      <c r="F8" s="137"/>
      <c r="G8" s="137"/>
      <c r="H8" s="137"/>
      <c r="I8" s="137"/>
      <c r="J8" s="137"/>
      <c r="K8" s="137"/>
      <c r="L8" s="137"/>
      <c r="M8" s="137"/>
      <c r="N8" s="137"/>
      <c r="O8" s="137"/>
      <c r="P8" s="137"/>
      <c r="Q8" s="137"/>
      <c r="R8" s="137"/>
      <c r="S8" s="137"/>
      <c r="T8" s="139"/>
      <c r="U8" s="139"/>
      <c r="V8" s="139"/>
      <c r="W8" s="139"/>
      <c r="X8" s="139"/>
      <c r="Y8" s="139"/>
      <c r="Z8" s="139"/>
      <c r="AA8" s="139"/>
      <c r="AB8" s="139"/>
      <c r="AC8" s="139"/>
      <c r="AD8" s="139"/>
    </row>
    <row r="9" spans="2:30" x14ac:dyDescent="0.25">
      <c r="B9" s="137"/>
      <c r="C9" s="137"/>
      <c r="D9" s="137"/>
      <c r="E9" s="137"/>
      <c r="F9" s="137"/>
      <c r="G9" s="137"/>
      <c r="H9" s="137"/>
      <c r="I9" s="137"/>
      <c r="J9" s="137"/>
      <c r="K9" s="137"/>
      <c r="L9" s="137"/>
      <c r="M9" s="137"/>
      <c r="N9" s="137"/>
      <c r="O9" s="137"/>
      <c r="P9" s="137"/>
      <c r="Q9" s="137"/>
      <c r="R9" s="137"/>
      <c r="S9" s="137"/>
      <c r="T9" s="139"/>
      <c r="U9" s="139"/>
      <c r="V9" s="139"/>
      <c r="W9" s="139"/>
      <c r="X9" s="139"/>
      <c r="Y9" s="139"/>
      <c r="Z9" s="139"/>
      <c r="AA9" s="139"/>
      <c r="AB9" s="139"/>
      <c r="AC9" s="139"/>
      <c r="AD9" s="139"/>
    </row>
    <row r="10" spans="2:30" x14ac:dyDescent="0.25">
      <c r="B10" s="135" t="s">
        <v>13</v>
      </c>
      <c r="C10" s="141" t="s">
        <v>76</v>
      </c>
      <c r="D10" s="143" t="s">
        <v>14</v>
      </c>
      <c r="E10" s="138"/>
      <c r="F10" s="137"/>
      <c r="G10" s="137"/>
      <c r="H10" s="137"/>
      <c r="I10" s="137"/>
      <c r="J10" s="137"/>
      <c r="K10" s="137"/>
      <c r="L10" s="137"/>
      <c r="M10" s="137"/>
      <c r="N10" s="137"/>
      <c r="O10" s="137"/>
      <c r="P10" s="137"/>
      <c r="Q10" s="137"/>
      <c r="R10" s="137"/>
      <c r="S10" s="137"/>
      <c r="T10" s="139"/>
      <c r="U10" s="139"/>
      <c r="V10" s="139"/>
      <c r="W10" s="139"/>
      <c r="X10" s="139"/>
      <c r="Y10" s="139"/>
      <c r="Z10" s="139"/>
      <c r="AA10" s="139"/>
      <c r="AB10" s="139"/>
      <c r="AC10" s="139"/>
      <c r="AD10" s="139"/>
    </row>
    <row r="11" spans="2:30" x14ac:dyDescent="0.25">
      <c r="B11" s="137"/>
      <c r="C11" s="145" t="s">
        <v>21</v>
      </c>
      <c r="D11" s="147" t="s">
        <v>55</v>
      </c>
      <c r="E11" s="137"/>
      <c r="F11" s="138"/>
      <c r="G11" s="137"/>
      <c r="H11" s="137"/>
      <c r="I11" s="137"/>
      <c r="J11" s="137"/>
      <c r="K11" s="137"/>
      <c r="L11" s="137"/>
      <c r="M11" s="137"/>
      <c r="N11" s="137"/>
      <c r="O11" s="137"/>
      <c r="P11" s="137"/>
      <c r="Q11" s="137"/>
      <c r="R11" s="137"/>
      <c r="S11" s="137"/>
      <c r="T11" s="139"/>
      <c r="U11" s="139"/>
      <c r="V11" s="139"/>
      <c r="W11" s="139"/>
      <c r="X11" s="139"/>
      <c r="Y11" s="139"/>
      <c r="Z11" s="139"/>
      <c r="AA11" s="139"/>
      <c r="AB11" s="139"/>
      <c r="AC11" s="139"/>
      <c r="AD11" s="139"/>
    </row>
    <row r="12" spans="2:30" x14ac:dyDescent="0.25">
      <c r="B12" s="137"/>
      <c r="C12" s="150" t="s">
        <v>78</v>
      </c>
      <c r="D12" s="153" t="s">
        <v>79</v>
      </c>
      <c r="E12" s="137"/>
      <c r="F12" s="138"/>
      <c r="G12" s="137"/>
      <c r="H12" s="137"/>
      <c r="I12" s="137"/>
      <c r="J12" s="137"/>
      <c r="K12" s="137"/>
      <c r="L12" s="137"/>
      <c r="M12" s="137"/>
      <c r="N12" s="137"/>
      <c r="O12" s="137"/>
      <c r="P12" s="137"/>
      <c r="Q12" s="137"/>
      <c r="R12" s="137"/>
      <c r="S12" s="137"/>
      <c r="T12" s="139"/>
      <c r="U12" s="139"/>
      <c r="V12" s="139"/>
      <c r="W12" s="139"/>
      <c r="X12" s="139"/>
      <c r="Y12" s="139"/>
      <c r="Z12" s="139"/>
      <c r="AA12" s="139"/>
      <c r="AB12" s="139"/>
      <c r="AC12" s="139"/>
      <c r="AD12" s="139"/>
    </row>
    <row r="13" spans="2:30" x14ac:dyDescent="0.25">
      <c r="B13" s="137"/>
      <c r="C13" s="37" t="s">
        <v>65</v>
      </c>
      <c r="D13" s="38"/>
      <c r="E13" s="137"/>
      <c r="F13" s="138"/>
      <c r="G13" s="137"/>
      <c r="H13" s="137"/>
      <c r="I13" s="137"/>
      <c r="J13" s="137"/>
      <c r="K13" s="137"/>
      <c r="L13" s="137"/>
      <c r="M13" s="137"/>
      <c r="N13" s="137"/>
      <c r="O13" s="137"/>
      <c r="P13" s="137"/>
      <c r="Q13" s="137"/>
      <c r="R13" s="137"/>
      <c r="S13" s="137"/>
      <c r="T13" s="139"/>
      <c r="U13" s="139"/>
      <c r="V13" s="139"/>
      <c r="W13" s="139"/>
      <c r="X13" s="139"/>
      <c r="Y13" s="139"/>
      <c r="Z13" s="139"/>
      <c r="AA13" s="139"/>
      <c r="AB13" s="139"/>
      <c r="AC13" s="139"/>
      <c r="AD13" s="139"/>
    </row>
    <row r="14" spans="2:30" x14ac:dyDescent="0.25">
      <c r="B14" s="137"/>
      <c r="C14" s="137"/>
      <c r="D14" s="137"/>
      <c r="E14" s="137"/>
      <c r="F14" s="137"/>
      <c r="G14" s="137"/>
      <c r="H14" s="137"/>
      <c r="I14" s="137"/>
      <c r="J14" s="137"/>
      <c r="K14" s="137"/>
      <c r="L14" s="137"/>
      <c r="M14" s="137"/>
      <c r="N14" s="137"/>
      <c r="O14" s="137"/>
      <c r="P14" s="137"/>
      <c r="Q14" s="137"/>
      <c r="R14" s="137"/>
      <c r="S14" s="137"/>
      <c r="T14" s="139"/>
      <c r="U14" s="139"/>
      <c r="V14" s="139"/>
      <c r="W14" s="139"/>
      <c r="X14" s="139"/>
      <c r="Y14" s="139"/>
      <c r="Z14" s="139"/>
      <c r="AA14" s="139"/>
      <c r="AB14" s="139"/>
      <c r="AC14" s="139"/>
      <c r="AD14" s="139"/>
    </row>
    <row r="15" spans="2:30" x14ac:dyDescent="0.25">
      <c r="B15" s="135" t="s">
        <v>15</v>
      </c>
      <c r="C15" s="137" t="s">
        <v>108</v>
      </c>
      <c r="D15" s="139"/>
      <c r="E15" s="137"/>
      <c r="F15" s="137"/>
      <c r="G15" s="137"/>
      <c r="H15" s="137"/>
      <c r="I15" s="137"/>
      <c r="J15" s="137"/>
      <c r="K15" s="137"/>
      <c r="L15" s="137"/>
      <c r="M15" s="137"/>
      <c r="N15" s="137"/>
      <c r="O15" s="137"/>
      <c r="P15" s="137"/>
      <c r="Q15" s="137"/>
      <c r="R15" s="137"/>
      <c r="S15" s="137"/>
      <c r="T15" s="139"/>
      <c r="U15" s="139"/>
      <c r="V15" s="139"/>
      <c r="W15" s="139"/>
      <c r="X15" s="139"/>
      <c r="Y15" s="139"/>
      <c r="Z15" s="139"/>
      <c r="AA15" s="139"/>
      <c r="AB15" s="139"/>
      <c r="AC15" s="139"/>
      <c r="AD15" s="139"/>
    </row>
    <row r="16" spans="2:30" x14ac:dyDescent="0.25">
      <c r="B16" s="137"/>
      <c r="C16" s="137" t="s">
        <v>130</v>
      </c>
      <c r="D16" s="137"/>
      <c r="E16" s="137"/>
      <c r="F16" s="137"/>
      <c r="G16" s="137"/>
      <c r="H16" s="137"/>
      <c r="I16" s="137"/>
      <c r="J16" s="137"/>
      <c r="K16" s="137"/>
      <c r="L16" s="137"/>
      <c r="M16" s="137"/>
      <c r="N16" s="137"/>
      <c r="O16" s="137"/>
      <c r="P16" s="137"/>
      <c r="Q16" s="137"/>
      <c r="R16" s="137"/>
      <c r="S16" s="137"/>
      <c r="T16" s="139"/>
      <c r="U16" s="139"/>
      <c r="V16" s="139"/>
      <c r="W16" s="139"/>
      <c r="X16" s="139"/>
      <c r="Y16" s="139"/>
      <c r="Z16" s="139"/>
      <c r="AA16" s="139"/>
      <c r="AB16" s="139"/>
      <c r="AC16" s="139"/>
      <c r="AD16" s="139"/>
    </row>
    <row r="17" spans="2:30" x14ac:dyDescent="0.25">
      <c r="B17" s="137"/>
      <c r="C17" s="154" t="s">
        <v>73</v>
      </c>
      <c r="D17" s="137"/>
      <c r="E17" s="137"/>
      <c r="F17" s="137"/>
      <c r="G17" s="137"/>
      <c r="H17" s="137"/>
      <c r="I17" s="137"/>
      <c r="J17" s="137"/>
      <c r="K17" s="137"/>
      <c r="L17" s="137"/>
      <c r="M17" s="137"/>
      <c r="N17" s="137"/>
      <c r="O17" s="137"/>
      <c r="P17" s="137"/>
      <c r="Q17" s="137"/>
      <c r="R17" s="137"/>
      <c r="S17" s="137"/>
      <c r="T17" s="139"/>
      <c r="U17" s="139"/>
      <c r="V17" s="139"/>
      <c r="W17" s="139"/>
      <c r="X17" s="139"/>
      <c r="Y17" s="139"/>
      <c r="Z17" s="139"/>
      <c r="AA17" s="139"/>
      <c r="AB17" s="139"/>
      <c r="AC17" s="139"/>
      <c r="AD17" s="139"/>
    </row>
    <row r="18" spans="2:30" x14ac:dyDescent="0.25">
      <c r="B18" s="137"/>
      <c r="C18" s="154" t="s">
        <v>74</v>
      </c>
      <c r="D18" s="137"/>
      <c r="E18" s="137"/>
      <c r="F18" s="137"/>
      <c r="G18" s="137"/>
      <c r="H18" s="137"/>
      <c r="I18" s="137"/>
      <c r="J18" s="137"/>
      <c r="K18" s="137"/>
      <c r="L18" s="137"/>
      <c r="M18" s="137"/>
      <c r="N18" s="137"/>
      <c r="O18" s="137"/>
      <c r="P18" s="137"/>
      <c r="Q18" s="137"/>
      <c r="R18" s="137"/>
      <c r="S18" s="137"/>
      <c r="T18" s="139"/>
      <c r="U18" s="139"/>
      <c r="V18" s="139"/>
      <c r="W18" s="139"/>
      <c r="X18" s="139"/>
      <c r="Y18" s="139"/>
      <c r="Z18" s="139"/>
      <c r="AA18" s="139"/>
      <c r="AB18" s="139"/>
      <c r="AC18" s="139"/>
      <c r="AD18" s="139"/>
    </row>
    <row r="19" spans="2:30" x14ac:dyDescent="0.25">
      <c r="B19" s="137"/>
      <c r="C19" s="137"/>
      <c r="D19" s="137"/>
      <c r="E19" s="137"/>
      <c r="F19" s="137"/>
      <c r="G19" s="137"/>
      <c r="H19" s="137"/>
      <c r="I19" s="137"/>
      <c r="J19" s="137"/>
      <c r="K19" s="137"/>
      <c r="L19" s="137"/>
      <c r="M19" s="137"/>
      <c r="N19" s="137"/>
      <c r="O19" s="137"/>
      <c r="P19" s="137"/>
      <c r="Q19" s="137"/>
      <c r="R19" s="137"/>
      <c r="S19" s="137"/>
      <c r="T19" s="139"/>
      <c r="U19" s="139"/>
      <c r="V19" s="139"/>
      <c r="W19" s="139"/>
      <c r="X19" s="139"/>
      <c r="Y19" s="139"/>
      <c r="Z19" s="139"/>
      <c r="AA19" s="139"/>
      <c r="AB19" s="139"/>
      <c r="AC19" s="139"/>
      <c r="AD19" s="139"/>
    </row>
    <row r="20" spans="2:30" x14ac:dyDescent="0.25">
      <c r="B20" s="135" t="s">
        <v>16</v>
      </c>
      <c r="C20" s="137" t="s">
        <v>109</v>
      </c>
      <c r="D20" s="139"/>
      <c r="E20" s="137"/>
      <c r="F20" s="138"/>
      <c r="G20" s="137"/>
      <c r="H20" s="138"/>
      <c r="I20" s="137"/>
      <c r="J20" s="137"/>
      <c r="K20" s="137"/>
      <c r="L20" s="137"/>
      <c r="M20" s="137"/>
      <c r="N20" s="137"/>
      <c r="O20" s="137"/>
      <c r="P20" s="137"/>
      <c r="Q20" s="137"/>
      <c r="R20" s="137"/>
      <c r="S20" s="137"/>
      <c r="T20" s="139"/>
      <c r="U20" s="139"/>
      <c r="V20" s="139"/>
      <c r="W20" s="139"/>
      <c r="X20" s="139"/>
      <c r="Y20" s="139"/>
      <c r="Z20" s="139"/>
      <c r="AA20" s="139"/>
      <c r="AB20" s="139"/>
      <c r="AC20" s="139"/>
      <c r="AD20" s="139"/>
    </row>
    <row r="21" spans="2:30" x14ac:dyDescent="0.25">
      <c r="B21" s="140"/>
      <c r="C21" s="154" t="s">
        <v>107</v>
      </c>
      <c r="D21" s="139"/>
      <c r="E21" s="137"/>
      <c r="F21" s="138"/>
      <c r="G21" s="137"/>
      <c r="H21" s="138"/>
      <c r="I21" s="137"/>
      <c r="J21" s="137"/>
      <c r="K21" s="137"/>
      <c r="L21" s="137"/>
      <c r="M21" s="137"/>
      <c r="N21" s="137"/>
      <c r="O21" s="137"/>
      <c r="P21" s="137"/>
      <c r="Q21" s="137"/>
      <c r="R21" s="137"/>
      <c r="S21" s="137"/>
      <c r="T21" s="139"/>
      <c r="U21" s="139"/>
      <c r="V21" s="139"/>
      <c r="W21" s="139"/>
      <c r="X21" s="139"/>
      <c r="Y21" s="139"/>
      <c r="Z21" s="139"/>
      <c r="AA21" s="139"/>
      <c r="AB21" s="139"/>
      <c r="AC21" s="139"/>
      <c r="AD21" s="139"/>
    </row>
    <row r="22" spans="2:30" x14ac:dyDescent="0.25">
      <c r="B22" s="140"/>
      <c r="C22" s="154" t="s">
        <v>72</v>
      </c>
      <c r="D22" s="139"/>
      <c r="E22" s="137"/>
      <c r="F22" s="138"/>
      <c r="G22" s="137"/>
      <c r="H22" s="138"/>
      <c r="I22" s="137"/>
      <c r="J22" s="137"/>
      <c r="K22" s="137"/>
      <c r="L22" s="137"/>
      <c r="M22" s="137"/>
      <c r="N22" s="137"/>
      <c r="O22" s="137"/>
      <c r="P22" s="137"/>
      <c r="Q22" s="137"/>
      <c r="R22" s="137"/>
      <c r="S22" s="137"/>
      <c r="T22" s="139"/>
      <c r="U22" s="139"/>
      <c r="V22" s="139"/>
      <c r="W22" s="139"/>
      <c r="X22" s="139"/>
      <c r="Y22" s="139"/>
      <c r="Z22" s="139"/>
      <c r="AA22" s="139"/>
      <c r="AB22" s="139"/>
      <c r="AC22" s="139"/>
      <c r="AD22" s="139"/>
    </row>
    <row r="23" spans="2:30" x14ac:dyDescent="0.25">
      <c r="B23" s="140"/>
      <c r="C23" s="154" t="s">
        <v>111</v>
      </c>
      <c r="D23" s="139"/>
      <c r="E23" s="137"/>
      <c r="F23" s="138"/>
      <c r="G23" s="137"/>
      <c r="H23" s="138"/>
      <c r="I23" s="137"/>
      <c r="J23" s="137"/>
      <c r="K23" s="137"/>
      <c r="L23" s="137"/>
      <c r="M23" s="137"/>
      <c r="N23" s="137"/>
      <c r="O23" s="137"/>
      <c r="P23" s="137"/>
      <c r="Q23" s="137"/>
      <c r="R23" s="137"/>
      <c r="S23" s="137"/>
      <c r="T23" s="139"/>
      <c r="U23" s="139"/>
      <c r="V23" s="139"/>
      <c r="W23" s="139"/>
      <c r="X23" s="139"/>
      <c r="Y23" s="139"/>
      <c r="Z23" s="139"/>
      <c r="AA23" s="139"/>
      <c r="AB23" s="139"/>
      <c r="AC23" s="139"/>
      <c r="AD23" s="139"/>
    </row>
    <row r="24" spans="2:30" ht="45" x14ac:dyDescent="0.25">
      <c r="B24" s="137"/>
      <c r="C24" s="131" t="s">
        <v>17</v>
      </c>
      <c r="D24" s="132" t="s">
        <v>110</v>
      </c>
      <c r="E24" s="132" t="s">
        <v>67</v>
      </c>
      <c r="F24" s="137"/>
      <c r="G24" s="137"/>
      <c r="H24" s="137"/>
      <c r="I24" s="137"/>
      <c r="J24" s="137"/>
      <c r="K24" s="137"/>
      <c r="L24" s="137"/>
      <c r="M24" s="137"/>
      <c r="N24" s="137"/>
      <c r="O24" s="137"/>
      <c r="P24" s="137"/>
      <c r="Q24" s="137"/>
      <c r="R24" s="137"/>
      <c r="S24" s="137"/>
      <c r="T24" s="139"/>
      <c r="U24" s="139"/>
      <c r="V24" s="139"/>
      <c r="W24" s="139"/>
      <c r="X24" s="139"/>
      <c r="Y24" s="139"/>
      <c r="Z24" s="139"/>
      <c r="AA24" s="139"/>
      <c r="AB24" s="139"/>
      <c r="AC24" s="139"/>
      <c r="AD24" s="139"/>
    </row>
    <row r="25" spans="2:30" x14ac:dyDescent="0.25">
      <c r="B25" s="137"/>
      <c r="C25" s="145" t="str">
        <f>C11</f>
        <v>Fall Leaf Collection</v>
      </c>
      <c r="D25" s="155">
        <f>0.904638232242662*100</f>
        <v>90.463823224266207</v>
      </c>
      <c r="E25" s="156">
        <v>857.02098174744322</v>
      </c>
      <c r="F25" s="137"/>
      <c r="G25" s="137"/>
      <c r="H25" s="157"/>
      <c r="I25" s="137"/>
      <c r="J25" s="137"/>
      <c r="K25" s="137"/>
      <c r="L25" s="137"/>
      <c r="M25" s="137"/>
      <c r="N25" s="137"/>
      <c r="O25" s="137"/>
      <c r="P25" s="137"/>
      <c r="Q25" s="137"/>
      <c r="R25" s="137"/>
      <c r="S25" s="137"/>
      <c r="T25" s="139"/>
      <c r="U25" s="139"/>
      <c r="V25" s="139"/>
      <c r="W25" s="139"/>
      <c r="X25" s="139"/>
      <c r="Y25" s="139"/>
      <c r="Z25" s="139"/>
      <c r="AA25" s="139"/>
      <c r="AB25" s="139"/>
      <c r="AC25" s="139"/>
      <c r="AD25" s="139"/>
    </row>
    <row r="26" spans="2:30" x14ac:dyDescent="0.25">
      <c r="B26" s="137"/>
      <c r="C26" s="150" t="str">
        <f>C10</f>
        <v>Non-Fall Collection</v>
      </c>
      <c r="D26" s="158">
        <f>0.277647963519167*100</f>
        <v>27.764796351916697</v>
      </c>
      <c r="E26" s="159">
        <v>413.557621639969</v>
      </c>
      <c r="F26" s="137"/>
      <c r="G26" s="137"/>
      <c r="H26" s="137"/>
      <c r="I26" s="137"/>
      <c r="J26" s="137"/>
      <c r="K26" s="137"/>
      <c r="L26" s="137"/>
      <c r="M26" s="137"/>
      <c r="N26" s="137"/>
      <c r="O26" s="137"/>
      <c r="P26" s="137"/>
      <c r="Q26" s="137"/>
      <c r="R26" s="137"/>
      <c r="S26" s="137"/>
      <c r="T26" s="139"/>
      <c r="U26" s="139"/>
      <c r="V26" s="139"/>
      <c r="W26" s="139"/>
      <c r="X26" s="139"/>
      <c r="Y26" s="139"/>
      <c r="Z26" s="139"/>
      <c r="AA26" s="139"/>
      <c r="AB26" s="139"/>
      <c r="AC26" s="139"/>
      <c r="AD26" s="139"/>
    </row>
    <row r="27" spans="2:30" x14ac:dyDescent="0.25">
      <c r="B27" s="137"/>
      <c r="C27" s="160"/>
      <c r="D27" s="137"/>
      <c r="E27" s="137"/>
      <c r="F27" s="137"/>
      <c r="G27" s="137"/>
      <c r="H27" s="137"/>
      <c r="I27" s="137"/>
      <c r="J27" s="137"/>
      <c r="K27" s="137"/>
      <c r="L27" s="137"/>
      <c r="M27" s="137"/>
      <c r="N27" s="137"/>
      <c r="O27" s="137"/>
      <c r="P27" s="137"/>
      <c r="Q27" s="137"/>
      <c r="R27" s="137"/>
      <c r="S27" s="137"/>
      <c r="T27" s="139"/>
      <c r="U27" s="139"/>
      <c r="V27" s="139"/>
      <c r="W27" s="139"/>
      <c r="X27" s="139"/>
      <c r="Y27" s="139"/>
      <c r="Z27" s="139"/>
      <c r="AA27" s="139"/>
      <c r="AB27" s="139"/>
      <c r="AC27" s="139"/>
      <c r="AD27" s="139"/>
    </row>
    <row r="28" spans="2:30" x14ac:dyDescent="0.25">
      <c r="B28" s="135" t="s">
        <v>71</v>
      </c>
      <c r="C28" s="133" t="s">
        <v>18</v>
      </c>
      <c r="D28" s="133" t="s">
        <v>63</v>
      </c>
      <c r="E28" s="138"/>
      <c r="F28" s="138"/>
      <c r="G28" s="162"/>
      <c r="H28" s="42"/>
      <c r="I28" s="42"/>
      <c r="J28" s="137"/>
      <c r="K28" s="137"/>
      <c r="L28" s="137"/>
      <c r="M28" s="137"/>
      <c r="N28" s="137"/>
      <c r="O28" s="137"/>
      <c r="P28" s="137"/>
      <c r="Q28" s="137"/>
      <c r="R28" s="137"/>
      <c r="S28" s="137"/>
      <c r="T28" s="139"/>
      <c r="U28" s="139"/>
      <c r="V28" s="139"/>
      <c r="W28" s="139"/>
      <c r="X28" s="139"/>
      <c r="Y28" s="139"/>
      <c r="Z28" s="139"/>
      <c r="AA28" s="139"/>
      <c r="AB28" s="139"/>
      <c r="AC28" s="139"/>
      <c r="AD28" s="139"/>
    </row>
    <row r="29" spans="2:30" x14ac:dyDescent="0.25">
      <c r="B29" s="139"/>
      <c r="C29" s="161" t="s">
        <v>68</v>
      </c>
      <c r="D29" s="163">
        <f>PERCENTILE(Methodology!$E$37:$N$59,0.25)</f>
        <v>1.7333333333335865E-4</v>
      </c>
      <c r="E29" s="138"/>
      <c r="F29" s="42"/>
      <c r="G29" s="42"/>
      <c r="H29" s="42"/>
      <c r="I29" s="42"/>
      <c r="J29" s="139"/>
      <c r="K29" s="139"/>
      <c r="L29" s="139"/>
      <c r="M29" s="139"/>
      <c r="N29" s="139"/>
      <c r="O29" s="139"/>
      <c r="P29" s="139"/>
      <c r="Q29" s="139"/>
      <c r="R29" s="139"/>
      <c r="S29" s="139"/>
      <c r="T29" s="139"/>
      <c r="U29" s="139"/>
      <c r="V29" s="139"/>
      <c r="W29" s="139"/>
      <c r="X29" s="139"/>
      <c r="Y29" s="139"/>
      <c r="Z29" s="139"/>
      <c r="AA29" s="139"/>
      <c r="AB29" s="139"/>
      <c r="AC29" s="139"/>
      <c r="AD29" s="139"/>
    </row>
    <row r="30" spans="2:30" x14ac:dyDescent="0.25">
      <c r="B30" s="139"/>
      <c r="C30" s="139" t="s">
        <v>112</v>
      </c>
      <c r="D30" s="139"/>
      <c r="E30" s="139"/>
      <c r="F30" s="139"/>
      <c r="G30" s="42"/>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row>
    <row r="31" spans="2:30" ht="15" customHeight="1" x14ac:dyDescent="0.25">
      <c r="B31" s="139"/>
      <c r="C31" s="214" t="s">
        <v>123</v>
      </c>
      <c r="D31" s="214"/>
      <c r="E31" s="214"/>
      <c r="F31" s="214"/>
      <c r="G31" s="214"/>
      <c r="H31" s="214"/>
      <c r="I31" s="214"/>
      <c r="J31" s="214"/>
      <c r="K31" s="214"/>
      <c r="L31" s="139"/>
      <c r="M31" s="139"/>
      <c r="N31" s="139"/>
      <c r="O31" s="139"/>
      <c r="P31" s="139"/>
      <c r="Q31" s="139"/>
      <c r="R31" s="139"/>
      <c r="S31" s="139"/>
      <c r="T31" s="139"/>
      <c r="U31" s="139"/>
      <c r="V31" s="139"/>
      <c r="W31" s="139"/>
      <c r="X31" s="139"/>
      <c r="Y31" s="139"/>
      <c r="Z31" s="139"/>
      <c r="AA31" s="139"/>
      <c r="AB31" s="139"/>
      <c r="AC31" s="139"/>
      <c r="AD31" s="139"/>
    </row>
    <row r="32" spans="2:30" x14ac:dyDescent="0.25">
      <c r="B32" s="139"/>
      <c r="C32" s="214"/>
      <c r="D32" s="214"/>
      <c r="E32" s="214"/>
      <c r="F32" s="214"/>
      <c r="G32" s="214"/>
      <c r="H32" s="214"/>
      <c r="I32" s="214"/>
      <c r="J32" s="214"/>
      <c r="K32" s="214"/>
      <c r="L32" s="139"/>
      <c r="M32" s="139"/>
      <c r="N32" s="139"/>
      <c r="O32" s="139"/>
      <c r="P32" s="139"/>
      <c r="Q32" s="139"/>
      <c r="R32" s="139"/>
      <c r="S32" s="139"/>
      <c r="T32" s="139"/>
      <c r="U32" s="139"/>
      <c r="V32" s="139"/>
      <c r="W32" s="139"/>
      <c r="X32" s="139"/>
      <c r="Y32" s="139"/>
      <c r="Z32" s="139"/>
      <c r="AA32" s="139"/>
      <c r="AB32" s="139"/>
      <c r="AC32" s="139"/>
      <c r="AD32" s="139"/>
    </row>
    <row r="33" spans="2:30" x14ac:dyDescent="0.25">
      <c r="B33" s="139"/>
      <c r="C33" s="214"/>
      <c r="D33" s="214"/>
      <c r="E33" s="214"/>
      <c r="F33" s="214"/>
      <c r="G33" s="214"/>
      <c r="H33" s="214"/>
      <c r="I33" s="214"/>
      <c r="J33" s="214"/>
      <c r="K33" s="214"/>
      <c r="L33" s="139"/>
      <c r="M33" s="139"/>
      <c r="N33" s="139"/>
      <c r="O33" s="139"/>
      <c r="P33" s="139"/>
      <c r="Q33" s="139"/>
      <c r="R33" s="139"/>
      <c r="S33" s="139"/>
      <c r="T33" s="139"/>
      <c r="U33" s="139"/>
      <c r="V33" s="139"/>
      <c r="W33" s="139"/>
      <c r="X33" s="139"/>
      <c r="Y33" s="139"/>
      <c r="Z33" s="139"/>
      <c r="AA33" s="139"/>
      <c r="AB33" s="139"/>
      <c r="AC33" s="139"/>
      <c r="AD33" s="139"/>
    </row>
    <row r="34" spans="2:30" x14ac:dyDescent="0.25">
      <c r="B34" s="139"/>
      <c r="C34" s="164" t="s">
        <v>80</v>
      </c>
      <c r="D34" s="68">
        <v>8.5</v>
      </c>
      <c r="E34" s="139"/>
      <c r="F34" s="139"/>
      <c r="G34" s="42"/>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row>
    <row r="35" spans="2:30" x14ac:dyDescent="0.25">
      <c r="B35" s="139"/>
      <c r="C35" s="42"/>
      <c r="D35" s="42"/>
      <c r="E35" s="211" t="s">
        <v>66</v>
      </c>
      <c r="F35" s="212"/>
      <c r="G35" s="212"/>
      <c r="H35" s="212"/>
      <c r="I35" s="212"/>
      <c r="J35" s="212"/>
      <c r="K35" s="212"/>
      <c r="L35" s="212"/>
      <c r="M35" s="212"/>
      <c r="N35" s="213"/>
      <c r="O35" s="139"/>
      <c r="P35" s="139"/>
      <c r="Q35" s="139"/>
      <c r="R35" s="139"/>
      <c r="S35" s="139"/>
      <c r="T35" s="139"/>
      <c r="U35" s="139"/>
      <c r="V35" s="139"/>
      <c r="W35" s="139"/>
      <c r="X35" s="139"/>
      <c r="Y35" s="139"/>
      <c r="Z35" s="139"/>
      <c r="AA35" s="139"/>
      <c r="AB35" s="139"/>
      <c r="AC35" s="139"/>
      <c r="AD35" s="139"/>
    </row>
    <row r="36" spans="2:30" x14ac:dyDescent="0.25">
      <c r="B36" s="139"/>
      <c r="C36" s="134" t="s">
        <v>22</v>
      </c>
      <c r="D36" s="134" t="s">
        <v>23</v>
      </c>
      <c r="E36" s="134">
        <v>2010</v>
      </c>
      <c r="F36" s="134">
        <v>2011</v>
      </c>
      <c r="G36" s="134">
        <v>2012</v>
      </c>
      <c r="H36" s="134">
        <v>2013</v>
      </c>
      <c r="I36" s="134">
        <v>2014</v>
      </c>
      <c r="J36" s="134">
        <v>2015</v>
      </c>
      <c r="K36" s="134">
        <v>2016</v>
      </c>
      <c r="L36" s="134">
        <v>2017</v>
      </c>
      <c r="M36" s="134">
        <v>2018</v>
      </c>
      <c r="N36" s="134">
        <v>2019</v>
      </c>
      <c r="O36" s="139"/>
      <c r="P36" s="139"/>
      <c r="Q36" s="139"/>
      <c r="R36" s="139"/>
      <c r="S36" s="139"/>
      <c r="T36" s="139"/>
      <c r="U36" s="139"/>
      <c r="V36" s="139"/>
      <c r="W36" s="139"/>
      <c r="X36" s="139"/>
      <c r="Y36" s="139"/>
      <c r="Z36" s="139"/>
      <c r="AA36" s="139"/>
      <c r="AB36" s="139"/>
      <c r="AC36" s="139"/>
      <c r="AD36" s="139"/>
    </row>
    <row r="37" spans="2:30" x14ac:dyDescent="0.25">
      <c r="B37" s="139"/>
      <c r="C37" s="165" t="s">
        <v>24</v>
      </c>
      <c r="D37" s="165" t="s">
        <v>25</v>
      </c>
      <c r="E37" s="166">
        <v>2.066666666666698E-4</v>
      </c>
      <c r="F37" s="166">
        <v>1.7666666666667682E-4</v>
      </c>
      <c r="G37" s="166">
        <v>1.6916666666666469E-4</v>
      </c>
      <c r="H37" s="166">
        <v>1.8916666666666618E-4</v>
      </c>
      <c r="I37" s="166">
        <v>2.1833333333332039E-4</v>
      </c>
      <c r="J37" s="166">
        <v>2.3166666666666705E-4</v>
      </c>
      <c r="K37" s="166">
        <v>2.3083333333332826E-4</v>
      </c>
      <c r="L37" s="166">
        <v>2.2416666666667343E-4</v>
      </c>
      <c r="M37" s="166">
        <v>2.1750000000000011E-4</v>
      </c>
      <c r="N37" s="166">
        <v>2.3416666666664643E-4</v>
      </c>
      <c r="O37" s="139"/>
      <c r="P37" s="139"/>
      <c r="Q37" s="139"/>
      <c r="R37" s="139"/>
      <c r="S37" s="139"/>
      <c r="T37" s="139"/>
      <c r="U37" s="139"/>
      <c r="V37" s="139"/>
      <c r="W37" s="139"/>
      <c r="X37" s="139"/>
      <c r="Y37" s="139"/>
      <c r="Z37" s="139"/>
      <c r="AA37" s="139"/>
      <c r="AB37" s="139"/>
      <c r="AC37" s="139"/>
      <c r="AD37" s="139"/>
    </row>
    <row r="38" spans="2:30" x14ac:dyDescent="0.25">
      <c r="B38" s="139"/>
      <c r="C38" s="165" t="s">
        <v>24</v>
      </c>
      <c r="D38" s="165" t="s">
        <v>26</v>
      </c>
      <c r="E38" s="166">
        <v>2.1083333333332677E-4</v>
      </c>
      <c r="F38" s="166">
        <v>1.7333333333334014E-4</v>
      </c>
      <c r="G38" s="166">
        <v>1.6416666666666893E-4</v>
      </c>
      <c r="H38" s="166">
        <v>1.9333333333332314E-4</v>
      </c>
      <c r="I38" s="166">
        <v>2.1833333333332039E-4</v>
      </c>
      <c r="J38" s="166">
        <v>2.3833333333334039E-4</v>
      </c>
      <c r="K38" s="166">
        <v>2.3166666666666705E-4</v>
      </c>
      <c r="L38" s="166">
        <v>2.2000000000001649E-4</v>
      </c>
      <c r="M38" s="166">
        <v>2.2333333333333463E-4</v>
      </c>
      <c r="N38" s="166">
        <v>2.3999999999998098E-4</v>
      </c>
      <c r="O38" s="139"/>
      <c r="P38" s="139"/>
      <c r="Q38" s="139"/>
      <c r="R38" s="139"/>
      <c r="S38" s="139"/>
      <c r="T38" s="139"/>
      <c r="U38" s="139"/>
      <c r="V38" s="139"/>
      <c r="W38" s="139"/>
      <c r="X38" s="139"/>
      <c r="Y38" s="139"/>
      <c r="Z38" s="139"/>
      <c r="AA38" s="139"/>
      <c r="AB38" s="139"/>
      <c r="AC38" s="139"/>
      <c r="AD38" s="139"/>
    </row>
    <row r="39" spans="2:30" x14ac:dyDescent="0.25">
      <c r="B39" s="139"/>
      <c r="C39" s="165" t="s">
        <v>24</v>
      </c>
      <c r="D39" s="165" t="s">
        <v>27</v>
      </c>
      <c r="E39" s="166">
        <v>2.1083333333332677E-4</v>
      </c>
      <c r="F39" s="166">
        <v>1.7500000000001772E-4</v>
      </c>
      <c r="G39" s="166">
        <v>1.6166666666667107E-4</v>
      </c>
      <c r="H39" s="166">
        <v>1.9416666666666194E-4</v>
      </c>
      <c r="I39" s="166">
        <v>2.1750000000000011E-4</v>
      </c>
      <c r="J39" s="166">
        <v>2.375000000000016E-4</v>
      </c>
      <c r="K39" s="166">
        <v>2.3250000000000584E-4</v>
      </c>
      <c r="L39" s="166">
        <v>2.183333333333389E-4</v>
      </c>
      <c r="M39" s="166">
        <v>2.2499999999999373E-4</v>
      </c>
      <c r="N39" s="166">
        <v>2.3916666666664219E-4</v>
      </c>
      <c r="O39" s="139"/>
      <c r="P39" s="139"/>
      <c r="Q39" s="139"/>
      <c r="R39" s="139"/>
      <c r="S39" s="139"/>
      <c r="T39" s="139"/>
      <c r="U39" s="139"/>
      <c r="V39" s="139"/>
      <c r="W39" s="139"/>
      <c r="X39" s="139"/>
      <c r="Y39" s="139"/>
      <c r="Z39" s="139"/>
      <c r="AA39" s="139"/>
      <c r="AB39" s="139"/>
      <c r="AC39" s="139"/>
      <c r="AD39" s="139"/>
    </row>
    <row r="40" spans="2:30" x14ac:dyDescent="0.25">
      <c r="B40" s="139"/>
      <c r="C40" s="165" t="s">
        <v>24</v>
      </c>
      <c r="D40" s="165" t="s">
        <v>28</v>
      </c>
      <c r="E40" s="166">
        <v>2.3166666666666705E-4</v>
      </c>
      <c r="F40" s="166">
        <v>1.9333333333334166E-4</v>
      </c>
      <c r="G40" s="166">
        <v>1.8666666666666831E-4</v>
      </c>
      <c r="H40" s="166">
        <v>2.0166666666665556E-4</v>
      </c>
      <c r="I40" s="166">
        <v>2.2166666666663856E-4</v>
      </c>
      <c r="J40" s="166">
        <v>2.4833333333333191E-4</v>
      </c>
      <c r="K40" s="166">
        <v>2.4166666666669556E-4</v>
      </c>
      <c r="L40" s="166">
        <v>2.1333333333336166E-4</v>
      </c>
      <c r="M40" s="166">
        <v>2.2166666666667556E-4</v>
      </c>
      <c r="N40" s="166">
        <v>2.4499999999997674E-4</v>
      </c>
      <c r="O40" s="139"/>
      <c r="P40" s="139"/>
      <c r="Q40" s="139"/>
      <c r="R40" s="139"/>
      <c r="S40" s="139"/>
      <c r="T40" s="139"/>
      <c r="U40" s="139"/>
      <c r="V40" s="139"/>
      <c r="W40" s="139"/>
      <c r="X40" s="139"/>
      <c r="Y40" s="139"/>
      <c r="Z40" s="139"/>
      <c r="AA40" s="139"/>
      <c r="AB40" s="139"/>
      <c r="AC40" s="139"/>
      <c r="AD40" s="139"/>
    </row>
    <row r="41" spans="2:30" x14ac:dyDescent="0.25">
      <c r="B41" s="139"/>
      <c r="C41" s="165" t="s">
        <v>24</v>
      </c>
      <c r="D41" s="165" t="s">
        <v>29</v>
      </c>
      <c r="E41" s="166">
        <v>2.1166666666664705E-4</v>
      </c>
      <c r="F41" s="166">
        <v>1.8333333333335014E-4</v>
      </c>
      <c r="G41" s="166">
        <v>1.5666666666665682E-4</v>
      </c>
      <c r="H41" s="166">
        <v>1.966666666666598E-4</v>
      </c>
      <c r="I41" s="166">
        <v>2.1333333333332463E-4</v>
      </c>
      <c r="J41" s="166">
        <v>2.3833333333334039E-4</v>
      </c>
      <c r="K41" s="166">
        <v>2.3166666666670407E-4</v>
      </c>
      <c r="L41" s="166">
        <v>2.1500000000000222E-4</v>
      </c>
      <c r="M41" s="166">
        <v>2.2499999999999373E-4</v>
      </c>
      <c r="N41" s="166">
        <v>2.4499999999997674E-4</v>
      </c>
      <c r="O41" s="139"/>
      <c r="P41" s="139"/>
      <c r="Q41" s="139"/>
      <c r="R41" s="139"/>
      <c r="S41" s="139"/>
      <c r="T41" s="139"/>
      <c r="U41" s="139"/>
      <c r="V41" s="139"/>
      <c r="W41" s="139"/>
      <c r="X41" s="139"/>
      <c r="Y41" s="139"/>
      <c r="Z41" s="139"/>
      <c r="AA41" s="139"/>
      <c r="AB41" s="139"/>
      <c r="AC41" s="139"/>
      <c r="AD41" s="139"/>
    </row>
    <row r="42" spans="2:30" x14ac:dyDescent="0.25">
      <c r="B42" s="139"/>
      <c r="C42" s="165" t="s">
        <v>24</v>
      </c>
      <c r="D42" s="165" t="s">
        <v>30</v>
      </c>
      <c r="E42" s="166">
        <v>2.3166666666666705E-4</v>
      </c>
      <c r="F42" s="166">
        <v>1.7833333333335441E-4</v>
      </c>
      <c r="G42" s="166">
        <v>1.7499999999999924E-4</v>
      </c>
      <c r="H42" s="166">
        <v>1.966666666666598E-4</v>
      </c>
      <c r="I42" s="166">
        <v>2.1500000000000222E-4</v>
      </c>
      <c r="J42" s="166">
        <v>2.3666666666666281E-4</v>
      </c>
      <c r="K42" s="166">
        <v>2.3499999999998522E-4</v>
      </c>
      <c r="L42" s="166">
        <v>2.166666666666798E-4</v>
      </c>
      <c r="M42" s="166">
        <v>2.2166666666667556E-4</v>
      </c>
      <c r="N42" s="166">
        <v>2.3499999999998522E-4</v>
      </c>
      <c r="O42" s="139"/>
      <c r="P42" s="139"/>
      <c r="Q42" s="139"/>
      <c r="R42" s="139"/>
      <c r="S42" s="139"/>
      <c r="T42" s="139"/>
      <c r="U42" s="139"/>
      <c r="V42" s="139"/>
      <c r="W42" s="139"/>
      <c r="X42" s="139"/>
      <c r="Y42" s="139"/>
      <c r="Z42" s="139"/>
      <c r="AA42" s="139"/>
      <c r="AB42" s="139"/>
      <c r="AC42" s="139"/>
      <c r="AD42" s="139"/>
    </row>
    <row r="43" spans="2:30" x14ac:dyDescent="0.25">
      <c r="B43" s="139"/>
      <c r="C43" s="165" t="s">
        <v>31</v>
      </c>
      <c r="D43" s="165" t="s">
        <v>32</v>
      </c>
      <c r="E43" s="166">
        <v>1.7000000000000348E-4</v>
      </c>
      <c r="F43" s="166">
        <v>1.4636363636364648E-4</v>
      </c>
      <c r="G43" s="166">
        <v>1.5636363636363124E-4</v>
      </c>
      <c r="H43" s="166">
        <v>1.5727272727272812E-4</v>
      </c>
      <c r="I43" s="166">
        <v>1.5363636363636084E-4</v>
      </c>
      <c r="J43" s="166">
        <v>1.8545454545454925E-4</v>
      </c>
      <c r="K43" s="166">
        <v>2.0000000000001833E-4</v>
      </c>
      <c r="L43" s="166">
        <v>1.7272727272727389E-4</v>
      </c>
      <c r="M43" s="166">
        <v>1.5999999999999852E-4</v>
      </c>
      <c r="N43" s="166">
        <v>1.990909090908811E-4</v>
      </c>
      <c r="O43" s="139"/>
      <c r="P43" s="139"/>
      <c r="Q43" s="139"/>
      <c r="R43" s="139"/>
      <c r="S43" s="139"/>
      <c r="T43" s="139"/>
      <c r="U43" s="139"/>
      <c r="V43" s="139"/>
      <c r="W43" s="139"/>
      <c r="X43" s="139"/>
      <c r="Y43" s="139"/>
      <c r="Z43" s="139"/>
      <c r="AA43" s="139"/>
      <c r="AB43" s="139"/>
      <c r="AC43" s="139"/>
      <c r="AD43" s="139"/>
    </row>
    <row r="44" spans="2:30" x14ac:dyDescent="0.25">
      <c r="B44" s="139"/>
      <c r="C44" s="165" t="s">
        <v>31</v>
      </c>
      <c r="D44" s="165" t="s">
        <v>33</v>
      </c>
      <c r="E44" s="166">
        <v>1.7000000000000348E-4</v>
      </c>
      <c r="F44" s="166">
        <v>1.4818181818182003E-4</v>
      </c>
      <c r="G44" s="166">
        <v>1.5545454545455456E-4</v>
      </c>
      <c r="H44" s="166">
        <v>1.5727272727272812E-4</v>
      </c>
      <c r="I44" s="166">
        <v>1.5454545454545772E-4</v>
      </c>
      <c r="J44" s="166">
        <v>1.9090909090909008E-4</v>
      </c>
      <c r="K44" s="166">
        <v>1.9909090909092149E-4</v>
      </c>
      <c r="L44" s="166">
        <v>1.7363636363637076E-4</v>
      </c>
      <c r="M44" s="166">
        <v>1.5999999999999852E-4</v>
      </c>
      <c r="N44" s="166">
        <v>1.990909090908811E-4</v>
      </c>
      <c r="O44" s="139"/>
      <c r="P44" s="139"/>
      <c r="Q44" s="139"/>
      <c r="R44" s="139"/>
      <c r="S44" s="139"/>
      <c r="T44" s="139"/>
      <c r="U44" s="139"/>
      <c r="V44" s="139"/>
      <c r="W44" s="139"/>
      <c r="X44" s="139"/>
      <c r="Y44" s="139"/>
      <c r="Z44" s="139"/>
      <c r="AA44" s="139"/>
      <c r="AB44" s="139"/>
      <c r="AC44" s="139"/>
      <c r="AD44" s="139"/>
    </row>
    <row r="45" spans="2:30" x14ac:dyDescent="0.25">
      <c r="B45" s="139"/>
      <c r="C45" s="165" t="s">
        <v>31</v>
      </c>
      <c r="D45" s="165" t="s">
        <v>34</v>
      </c>
      <c r="E45" s="166">
        <v>1.7000000000000348E-4</v>
      </c>
      <c r="F45" s="166">
        <v>1.5090909090909044E-4</v>
      </c>
      <c r="G45" s="166">
        <v>1.5363636363636084E-4</v>
      </c>
      <c r="H45" s="166">
        <v>1.5727272727272812E-4</v>
      </c>
      <c r="I45" s="166">
        <v>1.581818181818048E-4</v>
      </c>
      <c r="J45" s="166">
        <v>1.9454545454545733E-4</v>
      </c>
      <c r="K45" s="166">
        <v>1.9727272727272776E-4</v>
      </c>
      <c r="L45" s="166">
        <v>1.663636363636362E-4</v>
      </c>
      <c r="M45" s="166">
        <v>1.609090909090954E-4</v>
      </c>
      <c r="N45" s="166">
        <v>1.990909090908811E-4</v>
      </c>
      <c r="O45" s="139"/>
      <c r="P45" s="139"/>
      <c r="Q45" s="139"/>
      <c r="R45" s="139"/>
      <c r="S45" s="139"/>
      <c r="T45" s="139"/>
      <c r="U45" s="139"/>
      <c r="V45" s="139"/>
      <c r="W45" s="139"/>
      <c r="X45" s="139"/>
      <c r="Y45" s="139"/>
      <c r="Z45" s="139"/>
      <c r="AA45" s="139"/>
      <c r="AB45" s="139"/>
      <c r="AC45" s="139"/>
      <c r="AD45" s="139"/>
    </row>
    <row r="46" spans="2:30" x14ac:dyDescent="0.25">
      <c r="B46" s="139"/>
      <c r="C46" s="165" t="s">
        <v>31</v>
      </c>
      <c r="D46" s="165" t="s">
        <v>35</v>
      </c>
      <c r="E46" s="166">
        <v>1.7000000000000348E-4</v>
      </c>
      <c r="F46" s="166">
        <v>1.5090909090909044E-4</v>
      </c>
      <c r="G46" s="166">
        <v>1.5090909090909044E-4</v>
      </c>
      <c r="H46" s="166">
        <v>1.5727272727272812E-4</v>
      </c>
      <c r="I46" s="166">
        <v>1.5909090909090167E-4</v>
      </c>
      <c r="J46" s="166">
        <v>1.9454545454545733E-4</v>
      </c>
      <c r="K46" s="166">
        <v>1.954545454545744E-4</v>
      </c>
      <c r="L46" s="166">
        <v>1.6000000000001872E-4</v>
      </c>
      <c r="M46" s="166">
        <v>1.636363636363658E-4</v>
      </c>
      <c r="N46" s="166">
        <v>1.9999999999997797E-4</v>
      </c>
      <c r="O46" s="139"/>
      <c r="P46" s="139"/>
      <c r="Q46" s="139"/>
      <c r="R46" s="139"/>
      <c r="S46" s="139"/>
      <c r="T46" s="139"/>
      <c r="U46" s="139"/>
      <c r="V46" s="139"/>
      <c r="W46" s="139"/>
      <c r="X46" s="139"/>
      <c r="Y46" s="139"/>
      <c r="Z46" s="139"/>
      <c r="AA46" s="139"/>
      <c r="AB46" s="139"/>
      <c r="AC46" s="139"/>
      <c r="AD46" s="139"/>
    </row>
    <row r="47" spans="2:30" x14ac:dyDescent="0.25">
      <c r="B47" s="139"/>
      <c r="C47" s="165" t="s">
        <v>31</v>
      </c>
      <c r="D47" s="165" t="s">
        <v>36</v>
      </c>
      <c r="E47" s="166">
        <v>1.7000000000000348E-4</v>
      </c>
      <c r="F47" s="166">
        <v>1.4636363636364648E-4</v>
      </c>
      <c r="G47" s="166">
        <v>1.5636363636363124E-4</v>
      </c>
      <c r="H47" s="166">
        <v>1.5727272727272812E-4</v>
      </c>
      <c r="I47" s="166">
        <v>1.5363636363636084E-4</v>
      </c>
      <c r="J47" s="166">
        <v>1.8545454545454925E-4</v>
      </c>
      <c r="K47" s="166">
        <v>2.0000000000001833E-4</v>
      </c>
      <c r="L47" s="166">
        <v>1.7272727272727389E-4</v>
      </c>
      <c r="M47" s="166">
        <v>1.5999999999999852E-4</v>
      </c>
      <c r="N47" s="166">
        <v>1.990909090908811E-4</v>
      </c>
      <c r="O47" s="139"/>
      <c r="P47" s="139"/>
      <c r="Q47" s="139"/>
      <c r="R47" s="139"/>
      <c r="S47" s="139"/>
      <c r="T47" s="139"/>
      <c r="U47" s="139"/>
      <c r="V47" s="139"/>
      <c r="W47" s="139"/>
      <c r="X47" s="139"/>
      <c r="Y47" s="139"/>
      <c r="Z47" s="139"/>
      <c r="AA47" s="139"/>
      <c r="AB47" s="139"/>
      <c r="AC47" s="139"/>
      <c r="AD47" s="139"/>
    </row>
    <row r="48" spans="2:30" x14ac:dyDescent="0.25">
      <c r="B48" s="139"/>
      <c r="C48" s="165" t="s">
        <v>31</v>
      </c>
      <c r="D48" s="165" t="s">
        <v>37</v>
      </c>
      <c r="E48" s="166">
        <v>1.7000000000000348E-4</v>
      </c>
      <c r="F48" s="166">
        <v>1.4818181818182003E-4</v>
      </c>
      <c r="G48" s="166">
        <v>1.5545454545455456E-4</v>
      </c>
      <c r="H48" s="166">
        <v>1.5727272727272812E-4</v>
      </c>
      <c r="I48" s="166">
        <v>1.5454545454545772E-4</v>
      </c>
      <c r="J48" s="166">
        <v>1.9090909090909008E-4</v>
      </c>
      <c r="K48" s="166">
        <v>1.9909090909092149E-4</v>
      </c>
      <c r="L48" s="166">
        <v>1.7363636363637076E-4</v>
      </c>
      <c r="M48" s="166">
        <v>1.5999999999999852E-4</v>
      </c>
      <c r="N48" s="166">
        <v>1.990909090908811E-4</v>
      </c>
      <c r="O48" s="139"/>
      <c r="P48" s="139"/>
      <c r="Q48" s="139"/>
      <c r="R48" s="139"/>
      <c r="S48" s="139"/>
      <c r="T48" s="139"/>
      <c r="U48" s="139"/>
      <c r="V48" s="139"/>
      <c r="W48" s="139"/>
      <c r="X48" s="139"/>
      <c r="Y48" s="139"/>
      <c r="Z48" s="139"/>
      <c r="AA48" s="139"/>
      <c r="AB48" s="139"/>
      <c r="AC48" s="139"/>
      <c r="AD48" s="139"/>
    </row>
    <row r="49" spans="2:30" x14ac:dyDescent="0.25">
      <c r="B49" s="139"/>
      <c r="C49" s="165" t="s">
        <v>38</v>
      </c>
      <c r="D49" s="165" t="s">
        <v>39</v>
      </c>
      <c r="E49" s="166">
        <v>2.0999999999998797E-4</v>
      </c>
      <c r="F49" s="166">
        <v>1.6750000000004261E-4</v>
      </c>
      <c r="G49" s="166">
        <v>1.674999999999871E-4</v>
      </c>
      <c r="H49" s="166">
        <v>1.9249999999998435E-4</v>
      </c>
      <c r="I49" s="166">
        <v>1.8999999999996797E-4</v>
      </c>
      <c r="J49" s="166">
        <v>2.3000000000000798E-4</v>
      </c>
      <c r="K49" s="166">
        <v>2.2750000000004711E-4</v>
      </c>
      <c r="L49" s="166">
        <v>2.1000000000004349E-4</v>
      </c>
      <c r="M49" s="166">
        <v>2.0249999999999435E-4</v>
      </c>
      <c r="N49" s="166">
        <v>2.3499999999998522E-4</v>
      </c>
      <c r="O49" s="139"/>
      <c r="P49" s="139"/>
      <c r="Q49" s="139"/>
      <c r="R49" s="139"/>
      <c r="S49" s="139"/>
      <c r="T49" s="139"/>
      <c r="U49" s="139"/>
      <c r="V49" s="139"/>
      <c r="W49" s="139"/>
      <c r="X49" s="139"/>
      <c r="Y49" s="139"/>
      <c r="Z49" s="139"/>
      <c r="AA49" s="139"/>
      <c r="AB49" s="139"/>
      <c r="AC49" s="139"/>
      <c r="AD49" s="139"/>
    </row>
    <row r="50" spans="2:30" x14ac:dyDescent="0.25">
      <c r="B50" s="139"/>
      <c r="C50" s="165" t="s">
        <v>38</v>
      </c>
      <c r="D50" s="165" t="s">
        <v>40</v>
      </c>
      <c r="E50" s="166">
        <v>2.0500000000001073E-4</v>
      </c>
      <c r="F50" s="166">
        <v>1.7500000000003624E-4</v>
      </c>
      <c r="G50" s="166">
        <v>1.7499999999998073E-4</v>
      </c>
      <c r="H50" s="166">
        <v>2.0249999999999435E-4</v>
      </c>
      <c r="I50" s="166">
        <v>1.974999999999616E-4</v>
      </c>
      <c r="J50" s="166">
        <v>2.2250000000001435E-4</v>
      </c>
      <c r="K50" s="166">
        <v>2.2500000000003073E-4</v>
      </c>
      <c r="L50" s="166">
        <v>2.1999999999999797E-4</v>
      </c>
      <c r="M50" s="166">
        <v>2.074999999999716E-4</v>
      </c>
      <c r="N50" s="166">
        <v>2.375000000000016E-4</v>
      </c>
      <c r="O50" s="139"/>
      <c r="P50" s="139"/>
      <c r="Q50" s="139"/>
      <c r="R50" s="139"/>
      <c r="S50" s="139"/>
      <c r="T50" s="139"/>
      <c r="U50" s="139"/>
      <c r="V50" s="139"/>
      <c r="W50" s="139"/>
      <c r="X50" s="139"/>
      <c r="Y50" s="139"/>
      <c r="Z50" s="139"/>
      <c r="AA50" s="139"/>
      <c r="AB50" s="139"/>
      <c r="AC50" s="139"/>
      <c r="AD50" s="139"/>
    </row>
    <row r="51" spans="2:30" x14ac:dyDescent="0.25">
      <c r="B51" s="139"/>
      <c r="C51" s="165" t="s">
        <v>38</v>
      </c>
      <c r="D51" s="165" t="s">
        <v>41</v>
      </c>
      <c r="E51" s="166">
        <v>2.0500000000001073E-4</v>
      </c>
      <c r="F51" s="166">
        <v>1.7750000000005262E-4</v>
      </c>
      <c r="G51" s="166">
        <v>1.7499999999998073E-4</v>
      </c>
      <c r="H51" s="166">
        <v>2.074999999999716E-4</v>
      </c>
      <c r="I51" s="166">
        <v>1.9999999999997797E-4</v>
      </c>
      <c r="J51" s="166">
        <v>2.1250000000000435E-4</v>
      </c>
      <c r="K51" s="166">
        <v>2.1999999999999797E-4</v>
      </c>
      <c r="L51" s="166">
        <v>2.1750000000003711E-4</v>
      </c>
      <c r="M51" s="166">
        <v>2.074999999999716E-4</v>
      </c>
      <c r="N51" s="166">
        <v>2.4000000000001798E-4</v>
      </c>
      <c r="O51" s="139"/>
      <c r="P51" s="139"/>
      <c r="Q51" s="139"/>
      <c r="R51" s="139"/>
      <c r="S51" s="139"/>
      <c r="T51" s="139"/>
      <c r="U51" s="139"/>
      <c r="V51" s="139"/>
      <c r="W51" s="139"/>
      <c r="X51" s="139"/>
      <c r="Y51" s="139"/>
      <c r="Z51" s="139"/>
      <c r="AA51" s="139"/>
      <c r="AB51" s="139"/>
      <c r="AC51" s="139"/>
      <c r="AD51" s="139"/>
    </row>
    <row r="52" spans="2:30" x14ac:dyDescent="0.25">
      <c r="B52" s="139"/>
      <c r="C52" s="165" t="s">
        <v>38</v>
      </c>
      <c r="D52" s="165" t="s">
        <v>42</v>
      </c>
      <c r="E52" s="166">
        <v>2.0249999999999435E-4</v>
      </c>
      <c r="F52" s="166">
        <v>1.7250000000001986E-4</v>
      </c>
      <c r="G52" s="166">
        <v>1.774999999999971E-4</v>
      </c>
      <c r="H52" s="166">
        <v>2.0999999999998797E-4</v>
      </c>
      <c r="I52" s="166">
        <v>1.8999999999996797E-4</v>
      </c>
      <c r="J52" s="166">
        <v>2.174999999999816E-4</v>
      </c>
      <c r="K52" s="166">
        <v>2.1000000000004349E-4</v>
      </c>
      <c r="L52" s="166">
        <v>2.1000000000004349E-4</v>
      </c>
      <c r="M52" s="166">
        <v>2.0999999999998797E-4</v>
      </c>
      <c r="N52" s="166">
        <v>2.2999999999995246E-4</v>
      </c>
      <c r="O52" s="139"/>
      <c r="P52" s="139"/>
      <c r="Q52" s="139"/>
      <c r="R52" s="139"/>
      <c r="S52" s="139"/>
      <c r="T52" s="139"/>
      <c r="U52" s="139"/>
      <c r="V52" s="139"/>
      <c r="W52" s="139"/>
      <c r="X52" s="139"/>
      <c r="Y52" s="139"/>
      <c r="Z52" s="139"/>
      <c r="AA52" s="139"/>
      <c r="AB52" s="139"/>
      <c r="AC52" s="139"/>
      <c r="AD52" s="139"/>
    </row>
    <row r="53" spans="2:30" x14ac:dyDescent="0.25">
      <c r="B53" s="139"/>
      <c r="C53" s="165" t="s">
        <v>43</v>
      </c>
      <c r="D53" s="165" t="s">
        <v>44</v>
      </c>
      <c r="E53" s="166">
        <v>2.0799999999998597E-4</v>
      </c>
      <c r="F53" s="166">
        <v>1.7200000000001659E-4</v>
      </c>
      <c r="G53" s="166">
        <v>1.7599999999999837E-4</v>
      </c>
      <c r="H53" s="166">
        <v>1.8799999999998817E-4</v>
      </c>
      <c r="I53" s="166">
        <v>1.9599999999999617E-4</v>
      </c>
      <c r="J53" s="166">
        <v>2.2999999999999686E-4</v>
      </c>
      <c r="K53" s="166">
        <v>2.3400000000002309E-4</v>
      </c>
      <c r="L53" s="166">
        <v>2.2000000000002017E-4</v>
      </c>
      <c r="M53" s="166">
        <v>2.0199999999999109E-4</v>
      </c>
      <c r="N53" s="166">
        <v>2.3599999999994735E-4</v>
      </c>
      <c r="O53" s="139"/>
      <c r="P53" s="139"/>
      <c r="Q53" s="139"/>
      <c r="R53" s="139"/>
      <c r="S53" s="139"/>
      <c r="T53" s="139"/>
      <c r="U53" s="139"/>
      <c r="V53" s="139"/>
      <c r="W53" s="139"/>
      <c r="X53" s="139"/>
      <c r="Y53" s="139"/>
      <c r="Z53" s="139"/>
      <c r="AA53" s="139"/>
      <c r="AB53" s="139"/>
      <c r="AC53" s="139"/>
      <c r="AD53" s="139"/>
    </row>
    <row r="54" spans="2:30" x14ac:dyDescent="0.25">
      <c r="B54" s="139"/>
      <c r="C54" s="165" t="s">
        <v>43</v>
      </c>
      <c r="D54" s="165" t="s">
        <v>45</v>
      </c>
      <c r="E54" s="166">
        <v>2.0799999999998597E-4</v>
      </c>
      <c r="F54" s="166">
        <v>1.6000000000002679E-4</v>
      </c>
      <c r="G54" s="166">
        <v>1.6199999999999548E-4</v>
      </c>
      <c r="H54" s="166">
        <v>1.8399999999996197E-4</v>
      </c>
      <c r="I54" s="166">
        <v>1.8400000000000637E-4</v>
      </c>
      <c r="J54" s="166">
        <v>2.2199999999998886E-4</v>
      </c>
      <c r="K54" s="166">
        <v>2.2600000000005949E-4</v>
      </c>
      <c r="L54" s="166">
        <v>2.0400000000000417E-4</v>
      </c>
      <c r="M54" s="166">
        <v>1.9800000000000929E-4</v>
      </c>
      <c r="N54" s="166">
        <v>2.2799999999998378E-4</v>
      </c>
      <c r="O54" s="139"/>
      <c r="P54" s="139"/>
      <c r="Q54" s="139"/>
      <c r="R54" s="139"/>
      <c r="S54" s="139"/>
      <c r="T54" s="139"/>
      <c r="U54" s="139"/>
      <c r="V54" s="139"/>
      <c r="W54" s="139"/>
      <c r="X54" s="139"/>
      <c r="Y54" s="139"/>
      <c r="Z54" s="139"/>
      <c r="AA54" s="139"/>
      <c r="AB54" s="139"/>
      <c r="AC54" s="139"/>
      <c r="AD54" s="139"/>
    </row>
    <row r="55" spans="2:30" x14ac:dyDescent="0.25">
      <c r="B55" s="139"/>
      <c r="C55" s="165" t="s">
        <v>43</v>
      </c>
      <c r="D55" s="165" t="s">
        <v>46</v>
      </c>
      <c r="E55" s="166">
        <v>1.9999999999997797E-4</v>
      </c>
      <c r="F55" s="166">
        <v>1.9000000000006048E-4</v>
      </c>
      <c r="G55" s="166">
        <v>1.7333333333335865E-4</v>
      </c>
      <c r="H55" s="166">
        <v>2.2666666666667132E-4</v>
      </c>
      <c r="I55" s="166">
        <v>1.8999999999998649E-4</v>
      </c>
      <c r="J55" s="166">
        <v>2.1999999999996098E-4</v>
      </c>
      <c r="K55" s="166">
        <v>2.1999999999996098E-4</v>
      </c>
      <c r="L55" s="166">
        <v>2.2666666666667132E-4</v>
      </c>
      <c r="M55" s="166">
        <v>2.0999999999996946E-4</v>
      </c>
      <c r="N55" s="166">
        <v>2.5000000000000949E-4</v>
      </c>
      <c r="O55" s="139"/>
      <c r="P55" s="139"/>
      <c r="Q55" s="139"/>
      <c r="R55" s="139"/>
      <c r="S55" s="139"/>
      <c r="T55" s="139"/>
      <c r="U55" s="139"/>
      <c r="V55" s="139"/>
      <c r="W55" s="139"/>
      <c r="X55" s="139"/>
      <c r="Y55" s="139"/>
      <c r="Z55" s="139"/>
      <c r="AA55" s="139"/>
      <c r="AB55" s="139"/>
      <c r="AC55" s="139"/>
      <c r="AD55" s="139"/>
    </row>
    <row r="56" spans="2:30" x14ac:dyDescent="0.25">
      <c r="B56" s="139"/>
      <c r="C56" s="165" t="s">
        <v>43</v>
      </c>
      <c r="D56" s="165" t="s">
        <v>47</v>
      </c>
      <c r="E56" s="166">
        <v>1.9999999999997797E-4</v>
      </c>
      <c r="F56" s="166">
        <v>2.3000000000006349E-4</v>
      </c>
      <c r="G56" s="166">
        <v>1.9999999999997797E-4</v>
      </c>
      <c r="H56" s="166">
        <v>1.8999999999991246E-4</v>
      </c>
      <c r="I56" s="166">
        <v>2.1999999999999797E-4</v>
      </c>
      <c r="J56" s="166">
        <v>2.4499999999993971E-4</v>
      </c>
      <c r="K56" s="166">
        <v>2.4000000000001798E-4</v>
      </c>
      <c r="L56" s="166">
        <v>2.2500000000003073E-4</v>
      </c>
      <c r="M56" s="166">
        <v>1.9999999999997797E-4</v>
      </c>
      <c r="N56" s="166">
        <v>2.549999999998942E-4</v>
      </c>
      <c r="O56" s="139"/>
      <c r="P56" s="139"/>
      <c r="Q56" s="139"/>
      <c r="R56" s="139"/>
      <c r="S56" s="139"/>
      <c r="T56" s="139"/>
      <c r="U56" s="139"/>
      <c r="V56" s="139"/>
      <c r="W56" s="139"/>
      <c r="X56" s="139"/>
      <c r="Y56" s="139"/>
      <c r="Z56" s="139"/>
      <c r="AA56" s="139"/>
      <c r="AB56" s="139"/>
      <c r="AC56" s="139"/>
      <c r="AD56" s="139"/>
    </row>
    <row r="57" spans="2:30" x14ac:dyDescent="0.25">
      <c r="B57" s="139"/>
      <c r="C57" s="165" t="s">
        <v>43</v>
      </c>
      <c r="D57" s="165" t="s">
        <v>48</v>
      </c>
      <c r="E57" s="166">
        <v>2.0166666666665556E-4</v>
      </c>
      <c r="F57" s="166">
        <v>1.5333333333333865E-4</v>
      </c>
      <c r="G57" s="166">
        <v>1.6333333333333014E-4</v>
      </c>
      <c r="H57" s="166">
        <v>1.9166666666666407E-4</v>
      </c>
      <c r="I57" s="166">
        <v>1.8166666666667256E-4</v>
      </c>
      <c r="J57" s="166">
        <v>2.2333333333331615E-4</v>
      </c>
      <c r="K57" s="166">
        <v>2.1333333333332463E-4</v>
      </c>
      <c r="L57" s="166">
        <v>2.0000000000001497E-4</v>
      </c>
      <c r="M57" s="166">
        <v>1.9333333333334166E-4</v>
      </c>
      <c r="N57" s="166">
        <v>2.1500000000000222E-4</v>
      </c>
      <c r="O57" s="139"/>
      <c r="P57" s="139"/>
      <c r="Q57" s="139"/>
      <c r="R57" s="139"/>
      <c r="S57" s="139"/>
      <c r="T57" s="139"/>
      <c r="U57" s="139"/>
      <c r="V57" s="139"/>
      <c r="W57" s="139"/>
      <c r="X57" s="139"/>
      <c r="Y57" s="139"/>
      <c r="Z57" s="139"/>
      <c r="AA57" s="139"/>
      <c r="AB57" s="139"/>
      <c r="AC57" s="139"/>
      <c r="AD57" s="139"/>
    </row>
    <row r="58" spans="2:30" x14ac:dyDescent="0.25">
      <c r="B58" s="139"/>
      <c r="C58" s="165" t="s">
        <v>43</v>
      </c>
      <c r="D58" s="165" t="s">
        <v>49</v>
      </c>
      <c r="E58" s="166">
        <v>1.9999999999997797E-4</v>
      </c>
      <c r="F58" s="166">
        <v>1.7333333333335865E-4</v>
      </c>
      <c r="G58" s="166">
        <v>1.6333333333336716E-4</v>
      </c>
      <c r="H58" s="166">
        <v>2.0333333333333314E-4</v>
      </c>
      <c r="I58" s="166">
        <v>1.7333333333328463E-4</v>
      </c>
      <c r="J58" s="166">
        <v>2.2333333333331615E-4</v>
      </c>
      <c r="K58" s="166">
        <v>2.1999999999996098E-4</v>
      </c>
      <c r="L58" s="166">
        <v>2.1000000000004349E-4</v>
      </c>
      <c r="M58" s="166">
        <v>2.0333333333333314E-4</v>
      </c>
      <c r="N58" s="166">
        <v>2.2666666666667132E-4</v>
      </c>
      <c r="O58" s="139"/>
      <c r="P58" s="139"/>
      <c r="Q58" s="139"/>
      <c r="R58" s="139"/>
      <c r="S58" s="139"/>
      <c r="T58" s="139"/>
      <c r="U58" s="139"/>
      <c r="V58" s="139"/>
      <c r="W58" s="139"/>
      <c r="X58" s="139"/>
      <c r="Y58" s="139"/>
      <c r="Z58" s="139"/>
      <c r="AA58" s="139"/>
      <c r="AB58" s="139"/>
      <c r="AC58" s="139"/>
      <c r="AD58" s="139"/>
    </row>
    <row r="59" spans="2:30" x14ac:dyDescent="0.25">
      <c r="B59" s="139"/>
      <c r="C59" s="165" t="s">
        <v>43</v>
      </c>
      <c r="D59" s="165" t="s">
        <v>50</v>
      </c>
      <c r="E59" s="166">
        <v>2.0400000000000417E-4</v>
      </c>
      <c r="F59" s="166">
        <v>1.6400000000000859E-4</v>
      </c>
      <c r="G59" s="166">
        <v>1.6600000000002168E-4</v>
      </c>
      <c r="H59" s="166">
        <v>1.9999999999997797E-4</v>
      </c>
      <c r="I59" s="166">
        <v>1.8799999999998817E-4</v>
      </c>
      <c r="J59" s="166">
        <v>2.1399999999998086E-4</v>
      </c>
      <c r="K59" s="166">
        <v>2.1000000000004349E-4</v>
      </c>
      <c r="L59" s="166">
        <v>2.0999999999999909E-4</v>
      </c>
      <c r="M59" s="166">
        <v>2.0400000000000417E-4</v>
      </c>
      <c r="N59" s="166">
        <v>2.3399999999993427E-4</v>
      </c>
      <c r="O59" s="139"/>
      <c r="P59" s="139"/>
      <c r="Q59" s="139"/>
      <c r="R59" s="139"/>
      <c r="S59" s="139"/>
      <c r="T59" s="139"/>
      <c r="U59" s="139"/>
      <c r="V59" s="139"/>
      <c r="W59" s="139"/>
      <c r="X59" s="139"/>
      <c r="Y59" s="139"/>
      <c r="Z59" s="139"/>
      <c r="AA59" s="139"/>
      <c r="AB59" s="139"/>
      <c r="AC59" s="139"/>
      <c r="AD59" s="139"/>
    </row>
    <row r="60" spans="2:30" x14ac:dyDescent="0.25">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row>
    <row r="61" spans="2:30" x14ac:dyDescent="0.25">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row>
    <row r="62" spans="2:30" x14ac:dyDescent="0.25">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row>
    <row r="63" spans="2:30" x14ac:dyDescent="0.25">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row>
    <row r="64" spans="2:30" x14ac:dyDescent="0.25">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row>
    <row r="65" spans="2:30" x14ac:dyDescent="0.25">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row>
    <row r="66" spans="2:30" x14ac:dyDescent="0.25">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row>
    <row r="67" spans="2:30" x14ac:dyDescent="0.25">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row>
    <row r="68" spans="2:30" x14ac:dyDescent="0.25">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row>
    <row r="69" spans="2:30" x14ac:dyDescent="0.25">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row>
    <row r="70" spans="2:30" x14ac:dyDescent="0.25">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row>
    <row r="71" spans="2:30" x14ac:dyDescent="0.25">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row>
    <row r="72" spans="2:30" x14ac:dyDescent="0.25">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row>
    <row r="73" spans="2:30" x14ac:dyDescent="0.25">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row>
    <row r="74" spans="2:30" x14ac:dyDescent="0.25">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row>
    <row r="75" spans="2:30" x14ac:dyDescent="0.25">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row>
    <row r="76" spans="2:30" x14ac:dyDescent="0.25">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row>
    <row r="77" spans="2:30" x14ac:dyDescent="0.25">
      <c r="B77" s="139"/>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row>
    <row r="78" spans="2:30" x14ac:dyDescent="0.25">
      <c r="B78" s="139"/>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row>
    <row r="79" spans="2:30" x14ac:dyDescent="0.25">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row>
    <row r="80" spans="2:30" x14ac:dyDescent="0.25">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row>
    <row r="81" spans="2:30" x14ac:dyDescent="0.25">
      <c r="B81" s="139"/>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row>
    <row r="82" spans="2:30" x14ac:dyDescent="0.25">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row>
    <row r="83" spans="2:30" x14ac:dyDescent="0.25">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row>
    <row r="84" spans="2:30" x14ac:dyDescent="0.25">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row>
    <row r="85" spans="2:30" x14ac:dyDescent="0.25">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row>
    <row r="86" spans="2:30" x14ac:dyDescent="0.25">
      <c r="B86" s="139"/>
      <c r="C86" s="139"/>
      <c r="D86" s="139"/>
      <c r="E86" s="139"/>
      <c r="F86" s="139"/>
      <c r="G86" s="139"/>
      <c r="H86" s="139"/>
      <c r="I86" s="139"/>
      <c r="J86" s="139"/>
      <c r="K86" s="139"/>
      <c r="L86" s="139"/>
      <c r="M86" s="139"/>
      <c r="N86" s="139"/>
      <c r="O86" s="139"/>
      <c r="P86" s="139"/>
      <c r="Q86" s="139"/>
      <c r="R86" s="139"/>
      <c r="S86" s="139"/>
      <c r="T86" s="139"/>
      <c r="U86" s="139"/>
      <c r="V86" s="139"/>
      <c r="W86" s="139"/>
      <c r="X86" s="139"/>
      <c r="Y86" s="139"/>
      <c r="Z86" s="139"/>
      <c r="AA86" s="139"/>
      <c r="AB86" s="139"/>
      <c r="AC86" s="139"/>
      <c r="AD86" s="139"/>
    </row>
    <row r="87" spans="2:30" x14ac:dyDescent="0.25">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row>
    <row r="88" spans="2:30" x14ac:dyDescent="0.25">
      <c r="B88" s="139"/>
      <c r="C88" s="139"/>
      <c r="D88" s="139"/>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row>
    <row r="89" spans="2:30" x14ac:dyDescent="0.25">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row>
    <row r="90" spans="2:30" x14ac:dyDescent="0.25">
      <c r="B90" s="139"/>
      <c r="C90" s="139"/>
      <c r="D90" s="139"/>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row>
    <row r="91" spans="2:30" x14ac:dyDescent="0.25">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row>
    <row r="92" spans="2:30" x14ac:dyDescent="0.25">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row>
    <row r="93" spans="2:30" x14ac:dyDescent="0.25">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row>
    <row r="94" spans="2:30" x14ac:dyDescent="0.25">
      <c r="B94" s="139"/>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row>
    <row r="95" spans="2:30" x14ac:dyDescent="0.25">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row>
    <row r="96" spans="2:30" x14ac:dyDescent="0.25">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row>
    <row r="97" spans="2:30" x14ac:dyDescent="0.25">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row>
    <row r="98" spans="2:30" x14ac:dyDescent="0.25">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row>
    <row r="99" spans="2:30" x14ac:dyDescent="0.25">
      <c r="B99" s="139"/>
      <c r="C99" s="139"/>
      <c r="D99" s="139"/>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row>
    <row r="100" spans="2:30" x14ac:dyDescent="0.25">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row>
    <row r="101" spans="2:30" x14ac:dyDescent="0.25">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row>
    <row r="102" spans="2:30" x14ac:dyDescent="0.25">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row>
    <row r="103" spans="2:30" x14ac:dyDescent="0.25">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row>
    <row r="104" spans="2:30" x14ac:dyDescent="0.25">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row>
    <row r="105" spans="2:30" x14ac:dyDescent="0.25">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row>
    <row r="106" spans="2:30" x14ac:dyDescent="0.25">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row>
    <row r="107" spans="2:30" x14ac:dyDescent="0.25">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row>
    <row r="108" spans="2:30" x14ac:dyDescent="0.25">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row>
    <row r="109" spans="2:30" x14ac:dyDescent="0.25">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row>
    <row r="110" spans="2:30" x14ac:dyDescent="0.25">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row>
    <row r="111" spans="2:30" x14ac:dyDescent="0.25">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row>
    <row r="112" spans="2:30" x14ac:dyDescent="0.25">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row>
    <row r="113" spans="2:30" x14ac:dyDescent="0.25">
      <c r="B113" s="139"/>
      <c r="C113" s="139"/>
      <c r="D113" s="139"/>
      <c r="E113" s="13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row>
    <row r="114" spans="2:30" x14ac:dyDescent="0.25">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row>
    <row r="115" spans="2:30" x14ac:dyDescent="0.25">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row>
    <row r="116" spans="2:30" x14ac:dyDescent="0.25">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row>
    <row r="117" spans="2:30" x14ac:dyDescent="0.25">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row>
    <row r="118" spans="2:30" x14ac:dyDescent="0.25">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row>
    <row r="119" spans="2:30" x14ac:dyDescent="0.25">
      <c r="B119" s="139"/>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row>
    <row r="120" spans="2:30" x14ac:dyDescent="0.25">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row>
    <row r="121" spans="2:30" x14ac:dyDescent="0.25">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row>
    <row r="122" spans="2:30" x14ac:dyDescent="0.25">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row>
    <row r="123" spans="2:30" x14ac:dyDescent="0.25">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row>
    <row r="124" spans="2:30" x14ac:dyDescent="0.25">
      <c r="B124" s="139"/>
      <c r="C124" s="139"/>
      <c r="D124" s="139"/>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row>
    <row r="125" spans="2:30" x14ac:dyDescent="0.25">
      <c r="B125" s="139"/>
      <c r="C125" s="139"/>
      <c r="D125" s="139"/>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row>
    <row r="126" spans="2:30" x14ac:dyDescent="0.25">
      <c r="B126" s="139"/>
      <c r="C126" s="139"/>
      <c r="D126" s="139"/>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row>
    <row r="127" spans="2:30" x14ac:dyDescent="0.25">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row>
    <row r="128" spans="2:30" x14ac:dyDescent="0.25">
      <c r="B128" s="139"/>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row>
    <row r="129" spans="2:30" x14ac:dyDescent="0.25">
      <c r="B129" s="139"/>
      <c r="C129" s="139"/>
      <c r="D129" s="139"/>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row>
    <row r="130" spans="2:30" x14ac:dyDescent="0.25">
      <c r="B130" s="139"/>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row>
    <row r="131" spans="2:30" x14ac:dyDescent="0.25">
      <c r="B131" s="139"/>
      <c r="C131" s="139"/>
      <c r="D131" s="139"/>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row>
    <row r="132" spans="2:30" x14ac:dyDescent="0.25">
      <c r="B132" s="139"/>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row>
    <row r="133" spans="2:30" x14ac:dyDescent="0.25">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row>
    <row r="134" spans="2:30" x14ac:dyDescent="0.25">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row>
    <row r="135" spans="2:30" x14ac:dyDescent="0.25">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row>
    <row r="136" spans="2:30" x14ac:dyDescent="0.25">
      <c r="B136" s="139"/>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row>
    <row r="137" spans="2:30" x14ac:dyDescent="0.25">
      <c r="B137" s="139"/>
      <c r="C137" s="139"/>
      <c r="D137" s="139"/>
      <c r="E137" s="139"/>
      <c r="F137" s="139"/>
      <c r="G137" s="139"/>
      <c r="H137" s="139"/>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row>
    <row r="138" spans="2:30" x14ac:dyDescent="0.25">
      <c r="B138" s="139"/>
      <c r="C138" s="139"/>
      <c r="D138" s="139"/>
      <c r="E138" s="139"/>
      <c r="F138" s="139"/>
      <c r="G138" s="139"/>
      <c r="H138" s="139"/>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row>
    <row r="139" spans="2:30" x14ac:dyDescent="0.25">
      <c r="B139" s="139"/>
      <c r="C139" s="139"/>
      <c r="D139" s="139"/>
      <c r="E139" s="139"/>
      <c r="F139" s="139"/>
      <c r="G139" s="139"/>
      <c r="H139" s="139"/>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row>
    <row r="140" spans="2:30" x14ac:dyDescent="0.25">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row>
    <row r="141" spans="2:30" x14ac:dyDescent="0.25">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row>
    <row r="142" spans="2:30" x14ac:dyDescent="0.25">
      <c r="B142" s="139"/>
      <c r="C142" s="139"/>
      <c r="D142" s="139"/>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row>
    <row r="143" spans="2:30" x14ac:dyDescent="0.25">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row>
    <row r="144" spans="2:30" x14ac:dyDescent="0.25">
      <c r="B144" s="139"/>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row>
    <row r="145" spans="2:30" x14ac:dyDescent="0.25">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row>
    <row r="146" spans="2:30" x14ac:dyDescent="0.25">
      <c r="B146" s="139"/>
      <c r="C146" s="139"/>
      <c r="D146" s="139"/>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row>
    <row r="147" spans="2:30" x14ac:dyDescent="0.25">
      <c r="B147" s="139"/>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row>
    <row r="148" spans="2:30" x14ac:dyDescent="0.25">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row>
    <row r="149" spans="2:30" x14ac:dyDescent="0.25">
      <c r="B149" s="139"/>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row>
    <row r="150" spans="2:30" x14ac:dyDescent="0.25">
      <c r="B150" s="139"/>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row>
    <row r="151" spans="2:30" x14ac:dyDescent="0.25">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row>
    <row r="152" spans="2:30" x14ac:dyDescent="0.25">
      <c r="B152" s="139"/>
      <c r="C152" s="139"/>
      <c r="D152" s="139"/>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row>
    <row r="153" spans="2:30" x14ac:dyDescent="0.25">
      <c r="B153" s="139"/>
      <c r="C153" s="139"/>
      <c r="D153" s="139"/>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row>
    <row r="154" spans="2:30" x14ac:dyDescent="0.25">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row>
    <row r="155" spans="2:30" x14ac:dyDescent="0.25">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row>
    <row r="156" spans="2:30" x14ac:dyDescent="0.25">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row>
    <row r="157" spans="2:30" x14ac:dyDescent="0.25">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row>
    <row r="158" spans="2:30" x14ac:dyDescent="0.25">
      <c r="B158" s="139"/>
      <c r="C158" s="139"/>
      <c r="D158" s="139"/>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row>
    <row r="159" spans="2:30" x14ac:dyDescent="0.25">
      <c r="B159" s="139"/>
      <c r="C159" s="139"/>
      <c r="D159" s="139"/>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row>
    <row r="160" spans="2:30" x14ac:dyDescent="0.25">
      <c r="B160" s="139"/>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row>
    <row r="161" spans="2:30" x14ac:dyDescent="0.25">
      <c r="B161" s="139"/>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row>
    <row r="162" spans="2:30" x14ac:dyDescent="0.25">
      <c r="B162" s="139"/>
      <c r="C162" s="139"/>
      <c r="D162" s="139"/>
      <c r="E162" s="139"/>
      <c r="F162" s="139"/>
      <c r="G162" s="139"/>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39"/>
    </row>
    <row r="163" spans="2:30" x14ac:dyDescent="0.25">
      <c r="B163" s="139"/>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39"/>
    </row>
    <row r="164" spans="2:30" x14ac:dyDescent="0.25">
      <c r="B164" s="139"/>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row>
    <row r="165" spans="2:30" x14ac:dyDescent="0.25">
      <c r="B165" s="139"/>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c r="AC165" s="139"/>
      <c r="AD165" s="139"/>
    </row>
    <row r="166" spans="2:30" x14ac:dyDescent="0.25">
      <c r="B166" s="139"/>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row>
    <row r="167" spans="2:30" x14ac:dyDescent="0.25">
      <c r="B167" s="139"/>
      <c r="C167" s="139"/>
      <c r="D167" s="139"/>
      <c r="E167" s="139"/>
      <c r="F167" s="139"/>
      <c r="G167" s="139"/>
      <c r="H167" s="139"/>
      <c r="I167" s="139"/>
      <c r="J167" s="139"/>
      <c r="K167" s="139"/>
      <c r="L167" s="139"/>
      <c r="M167" s="139"/>
      <c r="N167" s="139"/>
      <c r="O167" s="139"/>
      <c r="P167" s="139"/>
      <c r="Q167" s="139"/>
      <c r="R167" s="139"/>
      <c r="S167" s="139"/>
      <c r="T167" s="139"/>
      <c r="U167" s="139"/>
      <c r="V167" s="139"/>
      <c r="W167" s="139"/>
      <c r="X167" s="139"/>
      <c r="Y167" s="139"/>
      <c r="Z167" s="139"/>
      <c r="AA167" s="139"/>
      <c r="AB167" s="139"/>
      <c r="AC167" s="139"/>
      <c r="AD167" s="139"/>
    </row>
    <row r="168" spans="2:30" x14ac:dyDescent="0.25">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row>
    <row r="169" spans="2:30" x14ac:dyDescent="0.25">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row>
    <row r="170" spans="2:30" x14ac:dyDescent="0.25">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row>
    <row r="171" spans="2:30" x14ac:dyDescent="0.25">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row>
    <row r="172" spans="2:30" x14ac:dyDescent="0.25">
      <c r="B172" s="139"/>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row>
    <row r="173" spans="2:30" x14ac:dyDescent="0.25">
      <c r="B173" s="139"/>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row>
    <row r="174" spans="2:30" x14ac:dyDescent="0.25">
      <c r="B174" s="139"/>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39"/>
    </row>
    <row r="175" spans="2:30" x14ac:dyDescent="0.25">
      <c r="B175" s="139"/>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row>
    <row r="176" spans="2:30" x14ac:dyDescent="0.25">
      <c r="B176" s="139"/>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row>
    <row r="177" spans="2:30" x14ac:dyDescent="0.25">
      <c r="B177" s="139"/>
      <c r="C177" s="139"/>
      <c r="D177" s="139"/>
      <c r="E177" s="139"/>
      <c r="F177" s="139"/>
      <c r="G177" s="139"/>
      <c r="H177" s="139"/>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row>
    <row r="178" spans="2:30" x14ac:dyDescent="0.25">
      <c r="B178" s="139"/>
      <c r="C178" s="139"/>
      <c r="D178" s="139"/>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row>
    <row r="179" spans="2:30" x14ac:dyDescent="0.25">
      <c r="B179" s="139"/>
      <c r="C179" s="139"/>
      <c r="D179" s="139"/>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39"/>
    </row>
    <row r="180" spans="2:30" x14ac:dyDescent="0.25">
      <c r="B180" s="139"/>
      <c r="C180" s="139"/>
      <c r="D180" s="139"/>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39"/>
    </row>
    <row r="181" spans="2:30" x14ac:dyDescent="0.25">
      <c r="B181" s="139"/>
      <c r="C181" s="139"/>
      <c r="D181" s="139"/>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39"/>
    </row>
    <row r="182" spans="2:30" x14ac:dyDescent="0.25">
      <c r="B182" s="139"/>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row>
    <row r="183" spans="2:30" x14ac:dyDescent="0.25">
      <c r="B183" s="139"/>
      <c r="C183" s="139"/>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row>
    <row r="184" spans="2:30" x14ac:dyDescent="0.25">
      <c r="B184" s="139"/>
      <c r="C184" s="139"/>
      <c r="D184" s="139"/>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39"/>
    </row>
    <row r="185" spans="2:30" x14ac:dyDescent="0.25">
      <c r="B185" s="139"/>
      <c r="C185" s="139"/>
      <c r="D185" s="139"/>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39"/>
    </row>
    <row r="186" spans="2:30" x14ac:dyDescent="0.25">
      <c r="B186" s="139"/>
      <c r="C186" s="139"/>
      <c r="D186" s="139"/>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39"/>
    </row>
    <row r="187" spans="2:30" x14ac:dyDescent="0.25">
      <c r="B187" s="139"/>
      <c r="C187" s="139"/>
      <c r="D187" s="139"/>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row>
    <row r="188" spans="2:30" x14ac:dyDescent="0.25">
      <c r="B188" s="139"/>
      <c r="C188" s="139"/>
      <c r="D188" s="139"/>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row>
    <row r="189" spans="2:30" x14ac:dyDescent="0.25">
      <c r="B189" s="139"/>
      <c r="C189" s="139"/>
      <c r="D189" s="139"/>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row>
    <row r="190" spans="2:30" x14ac:dyDescent="0.25">
      <c r="B190" s="139"/>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row>
    <row r="191" spans="2:30" x14ac:dyDescent="0.25">
      <c r="B191" s="139"/>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row>
    <row r="192" spans="2:30" x14ac:dyDescent="0.25">
      <c r="B192" s="139"/>
      <c r="C192" s="139"/>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row>
    <row r="193" spans="2:30" x14ac:dyDescent="0.25">
      <c r="B193" s="139"/>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39"/>
    </row>
    <row r="194" spans="2:30" x14ac:dyDescent="0.25">
      <c r="B194" s="139"/>
      <c r="C194" s="139"/>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row>
    <row r="195" spans="2:30" x14ac:dyDescent="0.25">
      <c r="B195" s="139"/>
      <c r="C195" s="139"/>
      <c r="D195" s="139"/>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row>
    <row r="196" spans="2:30" x14ac:dyDescent="0.25">
      <c r="B196" s="139"/>
      <c r="C196" s="139"/>
      <c r="D196" s="139"/>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c r="AA196" s="139"/>
      <c r="AB196" s="139"/>
      <c r="AC196" s="139"/>
      <c r="AD196" s="139"/>
    </row>
    <row r="197" spans="2:30" x14ac:dyDescent="0.25">
      <c r="B197" s="139"/>
      <c r="C197" s="139"/>
      <c r="D197" s="139"/>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row>
    <row r="198" spans="2:30" x14ac:dyDescent="0.25">
      <c r="B198" s="139"/>
      <c r="C198" s="139"/>
      <c r="D198" s="139"/>
      <c r="E198" s="139"/>
      <c r="F198" s="139"/>
      <c r="G198" s="139"/>
      <c r="H198" s="139"/>
      <c r="I198" s="139"/>
      <c r="J198" s="139"/>
      <c r="K198" s="139"/>
      <c r="L198" s="139"/>
      <c r="M198" s="139"/>
      <c r="N198" s="139"/>
      <c r="O198" s="139"/>
      <c r="P198" s="139"/>
      <c r="Q198" s="139"/>
      <c r="R198" s="139"/>
      <c r="S198" s="139"/>
      <c r="T198" s="139"/>
      <c r="U198" s="139"/>
      <c r="V198" s="139"/>
      <c r="W198" s="139"/>
      <c r="X198" s="139"/>
      <c r="Y198" s="139"/>
      <c r="Z198" s="139"/>
      <c r="AA198" s="139"/>
      <c r="AB198" s="139"/>
      <c r="AC198" s="139"/>
      <c r="AD198" s="139"/>
    </row>
    <row r="199" spans="2:30" x14ac:dyDescent="0.25">
      <c r="B199" s="139"/>
      <c r="C199" s="139"/>
      <c r="D199" s="139"/>
      <c r="E199" s="139"/>
      <c r="F199" s="139"/>
      <c r="G199" s="139"/>
      <c r="H199" s="139"/>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row>
    <row r="200" spans="2:30" x14ac:dyDescent="0.25">
      <c r="B200" s="139"/>
      <c r="C200" s="139"/>
      <c r="D200" s="139"/>
      <c r="E200" s="139"/>
      <c r="F200" s="139"/>
      <c r="G200" s="139"/>
      <c r="H200" s="139"/>
      <c r="I200" s="139"/>
      <c r="J200" s="139"/>
      <c r="K200" s="139"/>
      <c r="L200" s="139"/>
      <c r="M200" s="139"/>
      <c r="N200" s="139"/>
      <c r="O200" s="139"/>
      <c r="P200" s="139"/>
      <c r="Q200" s="139"/>
      <c r="R200" s="139"/>
      <c r="S200" s="139"/>
      <c r="T200" s="139"/>
      <c r="U200" s="139"/>
      <c r="V200" s="139"/>
      <c r="W200" s="139"/>
      <c r="X200" s="139"/>
      <c r="Y200" s="139"/>
      <c r="Z200" s="139"/>
      <c r="AA200" s="139"/>
      <c r="AB200" s="139"/>
      <c r="AC200" s="139"/>
      <c r="AD200" s="139"/>
    </row>
    <row r="201" spans="2:30" x14ac:dyDescent="0.25">
      <c r="B201" s="139"/>
      <c r="C201" s="139"/>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c r="AA201" s="139"/>
      <c r="AB201" s="139"/>
      <c r="AC201" s="139"/>
      <c r="AD201" s="139"/>
    </row>
    <row r="202" spans="2:30" x14ac:dyDescent="0.25">
      <c r="B202" s="139"/>
      <c r="C202" s="139"/>
      <c r="D202" s="139"/>
      <c r="E202" s="139"/>
      <c r="F202" s="139"/>
      <c r="G202" s="139"/>
      <c r="H202" s="139"/>
      <c r="I202" s="139"/>
      <c r="J202" s="139"/>
      <c r="K202" s="139"/>
      <c r="L202" s="139"/>
      <c r="M202" s="139"/>
      <c r="N202" s="139"/>
      <c r="O202" s="139"/>
      <c r="P202" s="139"/>
      <c r="Q202" s="139"/>
      <c r="R202" s="139"/>
      <c r="S202" s="139"/>
      <c r="T202" s="139"/>
      <c r="U202" s="139"/>
      <c r="V202" s="139"/>
      <c r="W202" s="139"/>
      <c r="X202" s="139"/>
      <c r="Y202" s="139"/>
      <c r="Z202" s="139"/>
      <c r="AA202" s="139"/>
      <c r="AB202" s="139"/>
      <c r="AC202" s="139"/>
      <c r="AD202" s="139"/>
    </row>
    <row r="203" spans="2:30" x14ac:dyDescent="0.25">
      <c r="B203" s="139"/>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c r="AB203" s="139"/>
      <c r="AC203" s="139"/>
      <c r="AD203" s="139"/>
    </row>
    <row r="204" spans="2:30" x14ac:dyDescent="0.25">
      <c r="B204" s="139"/>
      <c r="C204" s="139"/>
      <c r="D204" s="139"/>
      <c r="E204" s="139"/>
      <c r="F204" s="139"/>
      <c r="G204" s="139"/>
      <c r="H204" s="139"/>
      <c r="I204" s="139"/>
      <c r="J204" s="139"/>
      <c r="K204" s="139"/>
      <c r="L204" s="139"/>
      <c r="M204" s="139"/>
      <c r="N204" s="139"/>
      <c r="O204" s="139"/>
      <c r="P204" s="139"/>
      <c r="Q204" s="139"/>
      <c r="R204" s="139"/>
      <c r="S204" s="139"/>
      <c r="T204" s="139"/>
      <c r="U204" s="139"/>
      <c r="V204" s="139"/>
      <c r="W204" s="139"/>
      <c r="X204" s="139"/>
      <c r="Y204" s="139"/>
      <c r="Z204" s="139"/>
      <c r="AA204" s="139"/>
      <c r="AB204" s="139"/>
      <c r="AC204" s="139"/>
      <c r="AD204" s="139"/>
    </row>
    <row r="205" spans="2:30" x14ac:dyDescent="0.25">
      <c r="B205" s="139"/>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row>
    <row r="206" spans="2:30" x14ac:dyDescent="0.25">
      <c r="B206" s="139"/>
      <c r="C206" s="139"/>
      <c r="D206" s="139"/>
      <c r="E206" s="139"/>
      <c r="F206" s="139"/>
      <c r="G206" s="139"/>
      <c r="H206" s="139"/>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row>
    <row r="207" spans="2:30" x14ac:dyDescent="0.25">
      <c r="B207" s="139"/>
      <c r="C207" s="139"/>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c r="AA207" s="139"/>
      <c r="AB207" s="139"/>
      <c r="AC207" s="139"/>
      <c r="AD207" s="139"/>
    </row>
    <row r="208" spans="2:30" x14ac:dyDescent="0.25">
      <c r="B208" s="139"/>
      <c r="C208" s="139"/>
      <c r="D208" s="139"/>
      <c r="E208" s="139"/>
      <c r="F208" s="139"/>
      <c r="G208" s="139"/>
      <c r="H208" s="139"/>
      <c r="I208" s="139"/>
      <c r="J208" s="139"/>
      <c r="K208" s="139"/>
      <c r="L208" s="139"/>
      <c r="M208" s="139"/>
      <c r="N208" s="139"/>
      <c r="O208" s="139"/>
      <c r="P208" s="139"/>
      <c r="Q208" s="139"/>
      <c r="R208" s="139"/>
      <c r="S208" s="139"/>
      <c r="T208" s="139"/>
      <c r="U208" s="139"/>
      <c r="V208" s="139"/>
      <c r="W208" s="139"/>
      <c r="X208" s="139"/>
      <c r="Y208" s="139"/>
      <c r="Z208" s="139"/>
      <c r="AA208" s="139"/>
      <c r="AB208" s="139"/>
      <c r="AC208" s="139"/>
      <c r="AD208" s="139"/>
    </row>
    <row r="209" spans="2:30" x14ac:dyDescent="0.25">
      <c r="B209" s="139"/>
      <c r="C209" s="139"/>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c r="AA209" s="139"/>
      <c r="AB209" s="139"/>
      <c r="AC209" s="139"/>
      <c r="AD209" s="139"/>
    </row>
    <row r="210" spans="2:30" x14ac:dyDescent="0.25">
      <c r="B210" s="139"/>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c r="AA210" s="139"/>
      <c r="AB210" s="139"/>
      <c r="AC210" s="139"/>
      <c r="AD210" s="139"/>
    </row>
    <row r="211" spans="2:30" x14ac:dyDescent="0.25">
      <c r="B211" s="139"/>
      <c r="C211" s="139"/>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c r="AA211" s="139"/>
      <c r="AB211" s="139"/>
      <c r="AC211" s="139"/>
      <c r="AD211" s="139"/>
    </row>
    <row r="212" spans="2:30" x14ac:dyDescent="0.25">
      <c r="B212" s="139"/>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c r="AB212" s="139"/>
      <c r="AC212" s="139"/>
      <c r="AD212" s="139"/>
    </row>
    <row r="213" spans="2:30" x14ac:dyDescent="0.25">
      <c r="B213" s="139"/>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c r="AB213" s="139"/>
      <c r="AC213" s="139"/>
      <c r="AD213" s="139"/>
    </row>
    <row r="214" spans="2:30" x14ac:dyDescent="0.25">
      <c r="B214" s="139"/>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39"/>
      <c r="AD214" s="139"/>
    </row>
    <row r="215" spans="2:30" x14ac:dyDescent="0.25">
      <c r="B215" s="139"/>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c r="AC215" s="139"/>
      <c r="AD215" s="139"/>
    </row>
    <row r="216" spans="2:30" x14ac:dyDescent="0.25">
      <c r="B216" s="139"/>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39"/>
    </row>
    <row r="217" spans="2:30" x14ac:dyDescent="0.25">
      <c r="B217" s="139"/>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39"/>
    </row>
    <row r="218" spans="2:30" x14ac:dyDescent="0.25">
      <c r="B218" s="139"/>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39"/>
    </row>
    <row r="219" spans="2:30" x14ac:dyDescent="0.25">
      <c r="B219" s="139"/>
      <c r="C219" s="139"/>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c r="AA219" s="139"/>
      <c r="AB219" s="139"/>
      <c r="AC219" s="139"/>
      <c r="AD219" s="139"/>
    </row>
    <row r="220" spans="2:30" x14ac:dyDescent="0.25">
      <c r="B220" s="139"/>
      <c r="C220" s="139"/>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c r="AA220" s="139"/>
      <c r="AB220" s="139"/>
      <c r="AC220" s="139"/>
      <c r="AD220" s="139"/>
    </row>
    <row r="221" spans="2:30" x14ac:dyDescent="0.25">
      <c r="B221" s="139"/>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c r="AB221" s="139"/>
      <c r="AC221" s="139"/>
      <c r="AD221" s="139"/>
    </row>
    <row r="222" spans="2:30" x14ac:dyDescent="0.25">
      <c r="B222" s="139"/>
      <c r="C222" s="139"/>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c r="AA222" s="139"/>
      <c r="AB222" s="139"/>
      <c r="AC222" s="139"/>
      <c r="AD222" s="139"/>
    </row>
    <row r="223" spans="2:30" x14ac:dyDescent="0.25">
      <c r="B223" s="139"/>
      <c r="C223" s="139"/>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c r="AA223" s="139"/>
      <c r="AB223" s="139"/>
      <c r="AC223" s="139"/>
      <c r="AD223" s="139"/>
    </row>
    <row r="224" spans="2:30" x14ac:dyDescent="0.25">
      <c r="B224" s="139"/>
      <c r="C224" s="139"/>
      <c r="D224" s="139"/>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c r="AA224" s="139"/>
      <c r="AB224" s="139"/>
      <c r="AC224" s="139"/>
      <c r="AD224" s="139"/>
    </row>
    <row r="225" spans="2:30" x14ac:dyDescent="0.25">
      <c r="B225" s="139"/>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39"/>
    </row>
    <row r="226" spans="2:30" x14ac:dyDescent="0.25">
      <c r="B226" s="139"/>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c r="AC226" s="139"/>
      <c r="AD226" s="139"/>
    </row>
    <row r="227" spans="2:30" x14ac:dyDescent="0.25">
      <c r="B227" s="139"/>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c r="AB227" s="139"/>
      <c r="AC227" s="139"/>
      <c r="AD227" s="139"/>
    </row>
    <row r="228" spans="2:30" x14ac:dyDescent="0.25">
      <c r="B228" s="139"/>
      <c r="C228" s="139"/>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139"/>
      <c r="AC228" s="139"/>
      <c r="AD228" s="139"/>
    </row>
    <row r="229" spans="2:30" x14ac:dyDescent="0.25">
      <c r="B229" s="139"/>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c r="AA229" s="139"/>
      <c r="AB229" s="139"/>
      <c r="AC229" s="139"/>
      <c r="AD229" s="139"/>
    </row>
    <row r="230" spans="2:30" x14ac:dyDescent="0.25">
      <c r="B230" s="139"/>
      <c r="C230" s="139"/>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c r="AA230" s="139"/>
      <c r="AB230" s="139"/>
      <c r="AC230" s="139"/>
      <c r="AD230" s="139"/>
    </row>
    <row r="231" spans="2:30" x14ac:dyDescent="0.25">
      <c r="B231" s="139"/>
      <c r="C231" s="139"/>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c r="AA231" s="139"/>
      <c r="AB231" s="139"/>
      <c r="AC231" s="139"/>
      <c r="AD231" s="139"/>
    </row>
    <row r="232" spans="2:30" x14ac:dyDescent="0.25">
      <c r="B232" s="139"/>
      <c r="C232" s="139"/>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c r="AA232" s="139"/>
      <c r="AB232" s="139"/>
      <c r="AC232" s="139"/>
      <c r="AD232" s="139"/>
    </row>
    <row r="233" spans="2:30" x14ac:dyDescent="0.25">
      <c r="B233" s="139"/>
      <c r="C233" s="139"/>
      <c r="D233" s="139"/>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39"/>
      <c r="AA233" s="139"/>
      <c r="AB233" s="139"/>
      <c r="AC233" s="139"/>
      <c r="AD233" s="139"/>
    </row>
    <row r="234" spans="2:30" x14ac:dyDescent="0.25">
      <c r="B234" s="139"/>
      <c r="C234" s="139"/>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c r="AA234" s="139"/>
      <c r="AB234" s="139"/>
      <c r="AC234" s="139"/>
      <c r="AD234" s="139"/>
    </row>
    <row r="235" spans="2:30" x14ac:dyDescent="0.25">
      <c r="B235" s="139"/>
      <c r="C235" s="139"/>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c r="AA235" s="139"/>
      <c r="AB235" s="139"/>
      <c r="AC235" s="139"/>
      <c r="AD235" s="139"/>
    </row>
    <row r="236" spans="2:30" x14ac:dyDescent="0.25">
      <c r="B236" s="139"/>
      <c r="C236" s="139"/>
      <c r="D236" s="139"/>
      <c r="E236" s="139"/>
      <c r="F236" s="139"/>
      <c r="G236" s="139"/>
      <c r="H236" s="139"/>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39"/>
    </row>
    <row r="237" spans="2:30" x14ac:dyDescent="0.25">
      <c r="B237" s="139"/>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row>
    <row r="238" spans="2:30" x14ac:dyDescent="0.25">
      <c r="B238" s="139"/>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c r="AB238" s="139"/>
      <c r="AC238" s="139"/>
      <c r="AD238" s="139"/>
    </row>
    <row r="239" spans="2:30" x14ac:dyDescent="0.25">
      <c r="B239" s="139"/>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39"/>
    </row>
    <row r="240" spans="2:30" x14ac:dyDescent="0.25">
      <c r="B240" s="139"/>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row>
    <row r="241" spans="2:30" x14ac:dyDescent="0.25">
      <c r="B241" s="139"/>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c r="AB241" s="139"/>
      <c r="AC241" s="139"/>
      <c r="AD241" s="139"/>
    </row>
    <row r="242" spans="2:30" x14ac:dyDescent="0.25">
      <c r="B242" s="139"/>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row>
    <row r="243" spans="2:30" x14ac:dyDescent="0.25">
      <c r="B243" s="139"/>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row>
    <row r="244" spans="2:30" x14ac:dyDescent="0.25">
      <c r="B244" s="139"/>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row>
    <row r="245" spans="2:30" x14ac:dyDescent="0.25">
      <c r="B245" s="139"/>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39"/>
    </row>
    <row r="246" spans="2:30" x14ac:dyDescent="0.25">
      <c r="B246" s="139"/>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row>
    <row r="247" spans="2:30" x14ac:dyDescent="0.25">
      <c r="B247" s="139"/>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row>
    <row r="248" spans="2:30" x14ac:dyDescent="0.25">
      <c r="B248" s="139"/>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row>
    <row r="249" spans="2:30" x14ac:dyDescent="0.25">
      <c r="B249" s="139"/>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39"/>
    </row>
    <row r="250" spans="2:30" x14ac:dyDescent="0.25">
      <c r="B250" s="139"/>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row>
    <row r="251" spans="2:30" x14ac:dyDescent="0.25">
      <c r="B251" s="139"/>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row>
  </sheetData>
  <sheetProtection algorithmName="SHA-512" hashValue="Bytk+NYDJsjeu/8Ckg8iG26wI7cebtiAAS5vTMhSiZA7fvkQCmN2flfYWYwRhltx9HE1GY/R17KVSQIOWbRa1w==" saltValue="eK7FBcTS2z5Ey/uKGTMNTA==" spinCount="100000" sheet="1" objects="1" scenarios="1"/>
  <mergeCells count="2">
    <mergeCell ref="E35:N35"/>
    <mergeCell ref="C31:K3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915BC-8F08-46FA-929F-F6ACFA142009}">
  <dimension ref="A1:AK669"/>
  <sheetViews>
    <sheetView zoomScale="110" zoomScaleNormal="110" workbookViewId="0">
      <selection activeCell="D16" sqref="D16"/>
    </sheetView>
  </sheetViews>
  <sheetFormatPr defaultRowHeight="15" x14ac:dyDescent="0.25"/>
  <cols>
    <col min="1" max="1" width="7.85546875" customWidth="1"/>
    <col min="2" max="2" width="16.85546875" style="103" customWidth="1"/>
    <col min="3" max="3" width="12.140625" style="103" customWidth="1"/>
    <col min="4" max="4" width="18.42578125" style="103" customWidth="1"/>
    <col min="5" max="5" width="8" style="103" customWidth="1"/>
    <col min="6" max="6" width="14.140625" style="103" customWidth="1"/>
    <col min="7" max="7" width="17.5703125" style="103" customWidth="1"/>
    <col min="8" max="8" width="14.140625" style="103" customWidth="1"/>
    <col min="9" max="9" width="16" style="103" customWidth="1"/>
    <col min="10" max="10" width="11.42578125" style="103" customWidth="1"/>
    <col min="11" max="11" width="12.42578125" style="103" customWidth="1"/>
    <col min="12" max="12" width="16.85546875" style="103" customWidth="1"/>
    <col min="13" max="13" width="31.5703125" style="103" customWidth="1"/>
    <col min="14" max="14" width="2" style="112" customWidth="1"/>
    <col min="15" max="37" width="9.140625" style="10"/>
  </cols>
  <sheetData>
    <row r="1" spans="1:37" ht="15" customHeight="1" x14ac:dyDescent="0.25">
      <c r="A1" s="109" t="s">
        <v>115</v>
      </c>
      <c r="B1" s="18"/>
      <c r="C1" s="18"/>
      <c r="D1" s="18"/>
      <c r="E1" s="18"/>
      <c r="F1" s="18"/>
      <c r="G1" s="18"/>
      <c r="H1" s="10"/>
      <c r="I1" s="130"/>
      <c r="J1" s="10"/>
      <c r="K1" s="10"/>
      <c r="L1" s="10"/>
      <c r="M1" s="10"/>
      <c r="N1" s="111"/>
      <c r="AJ1"/>
      <c r="AK1"/>
    </row>
    <row r="2" spans="1:37" x14ac:dyDescent="0.25">
      <c r="A2" s="109" t="s">
        <v>116</v>
      </c>
      <c r="B2" s="18"/>
      <c r="C2" s="18"/>
      <c r="D2" s="18"/>
      <c r="E2" s="18"/>
      <c r="F2" s="18"/>
      <c r="G2" s="18"/>
      <c r="H2" s="10"/>
      <c r="I2" s="130"/>
      <c r="J2" s="10"/>
      <c r="K2" s="10"/>
      <c r="L2" s="10"/>
      <c r="M2" s="10"/>
      <c r="N2" s="111"/>
      <c r="AJ2"/>
      <c r="AK2"/>
    </row>
    <row r="3" spans="1:37" x14ac:dyDescent="0.25">
      <c r="A3" s="10"/>
      <c r="B3" s="10"/>
      <c r="C3" s="10"/>
      <c r="D3" s="10"/>
      <c r="E3" s="10"/>
      <c r="F3" s="10"/>
      <c r="G3" s="10"/>
      <c r="H3" s="10"/>
      <c r="I3" s="130"/>
      <c r="J3" s="10"/>
      <c r="K3" s="10"/>
      <c r="L3" s="10"/>
      <c r="M3" s="10"/>
      <c r="N3" s="111"/>
      <c r="AJ3"/>
      <c r="AK3"/>
    </row>
    <row r="4" spans="1:37" x14ac:dyDescent="0.25">
      <c r="A4" s="110" t="s">
        <v>88</v>
      </c>
      <c r="B4" s="10"/>
      <c r="C4" s="10"/>
      <c r="D4" s="10"/>
      <c r="E4" s="10"/>
      <c r="F4" s="10"/>
      <c r="G4" s="10"/>
      <c r="H4" s="10"/>
      <c r="I4" s="10"/>
      <c r="J4" s="10"/>
      <c r="K4" s="10"/>
      <c r="L4" s="10"/>
      <c r="M4" s="10"/>
      <c r="N4" s="111"/>
    </row>
    <row r="5" spans="1:37" x14ac:dyDescent="0.25">
      <c r="A5" s="110"/>
      <c r="B5" s="10"/>
      <c r="C5" s="10"/>
      <c r="D5" s="10"/>
      <c r="E5" s="10"/>
      <c r="F5" s="10"/>
      <c r="G5" s="215" t="s">
        <v>100</v>
      </c>
      <c r="H5" s="215"/>
      <c r="I5" s="215"/>
      <c r="J5" s="10"/>
      <c r="K5" s="10"/>
      <c r="L5" s="128" t="s">
        <v>101</v>
      </c>
      <c r="M5" s="10"/>
      <c r="N5" s="111"/>
    </row>
    <row r="6" spans="1:37" ht="9.75" customHeight="1" x14ac:dyDescent="0.25">
      <c r="A6" s="111"/>
      <c r="B6" s="111"/>
      <c r="C6" s="111"/>
      <c r="D6" s="111"/>
      <c r="E6" s="111"/>
      <c r="F6" s="111"/>
      <c r="G6" s="111"/>
      <c r="H6" s="111"/>
      <c r="I6" s="111"/>
      <c r="J6" s="111"/>
      <c r="K6" s="111"/>
      <c r="L6" s="111"/>
      <c r="M6" s="111"/>
      <c r="N6" s="111"/>
    </row>
    <row r="7" spans="1:37" ht="40.5" customHeight="1" x14ac:dyDescent="0.25">
      <c r="A7" s="102" t="s">
        <v>82</v>
      </c>
      <c r="B7" s="102" t="s">
        <v>85</v>
      </c>
      <c r="C7" s="102" t="s">
        <v>106</v>
      </c>
      <c r="D7" s="102" t="s">
        <v>128</v>
      </c>
      <c r="E7" s="102" t="s">
        <v>17</v>
      </c>
      <c r="F7" s="102" t="s">
        <v>89</v>
      </c>
      <c r="G7" s="102" t="s">
        <v>126</v>
      </c>
      <c r="H7" s="102" t="s">
        <v>90</v>
      </c>
      <c r="I7" s="102" t="s">
        <v>97</v>
      </c>
      <c r="J7" s="102" t="s">
        <v>93</v>
      </c>
      <c r="K7" s="102" t="s">
        <v>103</v>
      </c>
      <c r="L7" s="102" t="s">
        <v>5</v>
      </c>
      <c r="M7" s="102" t="s">
        <v>81</v>
      </c>
      <c r="N7" s="111"/>
    </row>
    <row r="8" spans="1:37" ht="45" x14ac:dyDescent="0.25">
      <c r="A8" s="104">
        <v>0</v>
      </c>
      <c r="B8" s="104" t="s">
        <v>86</v>
      </c>
      <c r="C8" s="104" t="s">
        <v>87</v>
      </c>
      <c r="D8" s="105">
        <v>44108</v>
      </c>
      <c r="E8" s="105" t="s">
        <v>105</v>
      </c>
      <c r="F8" s="104">
        <v>50</v>
      </c>
      <c r="G8" s="104" t="s">
        <v>102</v>
      </c>
      <c r="H8" s="104" t="s">
        <v>102</v>
      </c>
      <c r="I8" s="104" t="s">
        <v>102</v>
      </c>
      <c r="J8" s="104">
        <v>20</v>
      </c>
      <c r="K8" s="104" t="s">
        <v>104</v>
      </c>
      <c r="L8" s="104">
        <v>0.02</v>
      </c>
      <c r="M8" s="129" t="s">
        <v>125</v>
      </c>
      <c r="N8" s="111"/>
    </row>
    <row r="9" spans="1:37" x14ac:dyDescent="0.25">
      <c r="A9" s="103">
        <v>1</v>
      </c>
      <c r="D9" s="171"/>
      <c r="F9" s="175"/>
      <c r="H9" s="175"/>
      <c r="L9" s="172"/>
      <c r="N9" s="111"/>
    </row>
    <row r="10" spans="1:37" x14ac:dyDescent="0.25">
      <c r="A10" s="103">
        <v>2</v>
      </c>
      <c r="D10" s="171"/>
      <c r="F10" s="175"/>
      <c r="H10" s="175"/>
      <c r="L10" s="172"/>
      <c r="N10" s="111"/>
    </row>
    <row r="11" spans="1:37" x14ac:dyDescent="0.25">
      <c r="A11" s="103">
        <v>3</v>
      </c>
      <c r="D11" s="173"/>
      <c r="F11" s="175"/>
      <c r="H11" s="175"/>
      <c r="L11" s="172"/>
      <c r="N11" s="111"/>
    </row>
    <row r="12" spans="1:37" x14ac:dyDescent="0.25">
      <c r="A12" s="103">
        <v>4</v>
      </c>
      <c r="F12" s="175"/>
      <c r="L12" s="172"/>
      <c r="N12" s="111"/>
    </row>
    <row r="13" spans="1:37" x14ac:dyDescent="0.25">
      <c r="A13" s="103">
        <v>5</v>
      </c>
      <c r="D13" s="170"/>
      <c r="L13" s="174"/>
      <c r="N13" s="111"/>
    </row>
    <row r="14" spans="1:37" x14ac:dyDescent="0.25">
      <c r="A14" s="103">
        <v>6</v>
      </c>
      <c r="N14" s="111"/>
    </row>
    <row r="15" spans="1:37" x14ac:dyDescent="0.25">
      <c r="A15" s="103">
        <v>7</v>
      </c>
      <c r="L15" s="172"/>
      <c r="N15" s="111"/>
    </row>
    <row r="16" spans="1:37" x14ac:dyDescent="0.25">
      <c r="A16" s="103">
        <v>8</v>
      </c>
      <c r="N16" s="111"/>
    </row>
    <row r="17" spans="1:14" x14ac:dyDescent="0.25">
      <c r="A17" s="103">
        <v>9</v>
      </c>
      <c r="L17" s="172"/>
      <c r="N17" s="111"/>
    </row>
    <row r="18" spans="1:14" x14ac:dyDescent="0.25">
      <c r="A18" s="103">
        <v>10</v>
      </c>
      <c r="D18" s="171"/>
      <c r="L18" s="172"/>
      <c r="N18" s="111"/>
    </row>
    <row r="19" spans="1:14" x14ac:dyDescent="0.25">
      <c r="A19" s="103">
        <v>11</v>
      </c>
      <c r="D19" s="171"/>
      <c r="L19" s="172"/>
      <c r="N19" s="111"/>
    </row>
    <row r="20" spans="1:14" x14ac:dyDescent="0.25">
      <c r="A20" s="103">
        <v>12</v>
      </c>
      <c r="D20" s="171"/>
      <c r="L20" s="172"/>
      <c r="N20" s="111"/>
    </row>
    <row r="21" spans="1:14" x14ac:dyDescent="0.25">
      <c r="A21" s="103">
        <v>13</v>
      </c>
      <c r="D21" s="171"/>
      <c r="L21" s="172"/>
      <c r="N21" s="111"/>
    </row>
    <row r="22" spans="1:14" x14ac:dyDescent="0.25">
      <c r="A22" s="103">
        <v>14</v>
      </c>
      <c r="D22" s="171"/>
      <c r="L22" s="172"/>
      <c r="N22" s="111"/>
    </row>
    <row r="23" spans="1:14" x14ac:dyDescent="0.25">
      <c r="A23" s="103">
        <v>15</v>
      </c>
      <c r="N23" s="111"/>
    </row>
    <row r="24" spans="1:14" x14ac:dyDescent="0.25">
      <c r="A24" s="103">
        <v>16</v>
      </c>
      <c r="L24" s="172"/>
      <c r="N24" s="111"/>
    </row>
    <row r="25" spans="1:14" x14ac:dyDescent="0.25">
      <c r="A25" s="103">
        <v>17</v>
      </c>
      <c r="N25" s="111"/>
    </row>
    <row r="26" spans="1:14" x14ac:dyDescent="0.25">
      <c r="A26" s="103">
        <v>18</v>
      </c>
      <c r="D26" s="171"/>
      <c r="L26" s="172"/>
      <c r="N26" s="111"/>
    </row>
    <row r="27" spans="1:14" x14ac:dyDescent="0.25">
      <c r="A27" s="103">
        <v>19</v>
      </c>
      <c r="L27" s="172"/>
      <c r="N27" s="111"/>
    </row>
    <row r="28" spans="1:14" x14ac:dyDescent="0.25">
      <c r="A28" s="106">
        <v>20</v>
      </c>
      <c r="N28" s="111"/>
    </row>
    <row r="29" spans="1:14" s="10" customFormat="1" x14ac:dyDescent="0.25">
      <c r="N29" s="111"/>
    </row>
    <row r="30" spans="1:14" s="10" customFormat="1" x14ac:dyDescent="0.25">
      <c r="N30" s="111"/>
    </row>
    <row r="31" spans="1:14" s="10" customFormat="1" x14ac:dyDescent="0.25">
      <c r="N31" s="111"/>
    </row>
    <row r="32" spans="1:14" s="10" customFormat="1" x14ac:dyDescent="0.25">
      <c r="N32" s="111"/>
    </row>
    <row r="33" spans="14:14" s="10" customFormat="1" x14ac:dyDescent="0.25">
      <c r="N33" s="111"/>
    </row>
    <row r="34" spans="14:14" s="10" customFormat="1" x14ac:dyDescent="0.25">
      <c r="N34" s="111"/>
    </row>
    <row r="35" spans="14:14" s="10" customFormat="1" x14ac:dyDescent="0.25">
      <c r="N35" s="111"/>
    </row>
    <row r="36" spans="14:14" s="10" customFormat="1" x14ac:dyDescent="0.25">
      <c r="N36" s="111"/>
    </row>
    <row r="37" spans="14:14" s="10" customFormat="1" x14ac:dyDescent="0.25">
      <c r="N37" s="111"/>
    </row>
    <row r="38" spans="14:14" s="10" customFormat="1" x14ac:dyDescent="0.25">
      <c r="N38" s="111"/>
    </row>
    <row r="39" spans="14:14" s="10" customFormat="1" x14ac:dyDescent="0.25">
      <c r="N39" s="111"/>
    </row>
    <row r="40" spans="14:14" s="10" customFormat="1" x14ac:dyDescent="0.25">
      <c r="N40" s="111"/>
    </row>
    <row r="41" spans="14:14" s="10" customFormat="1" x14ac:dyDescent="0.25">
      <c r="N41" s="111"/>
    </row>
    <row r="42" spans="14:14" s="10" customFormat="1" x14ac:dyDescent="0.25">
      <c r="N42" s="111"/>
    </row>
    <row r="43" spans="14:14" s="10" customFormat="1" x14ac:dyDescent="0.25">
      <c r="N43" s="111"/>
    </row>
    <row r="44" spans="14:14" s="10" customFormat="1" x14ac:dyDescent="0.25">
      <c r="N44" s="111"/>
    </row>
    <row r="45" spans="14:14" s="10" customFormat="1" x14ac:dyDescent="0.25">
      <c r="N45" s="111"/>
    </row>
    <row r="46" spans="14:14" s="10" customFormat="1" x14ac:dyDescent="0.25">
      <c r="N46" s="111"/>
    </row>
    <row r="47" spans="14:14" s="10" customFormat="1" x14ac:dyDescent="0.25">
      <c r="N47" s="111"/>
    </row>
    <row r="48" spans="14:14" s="10" customFormat="1" x14ac:dyDescent="0.25">
      <c r="N48" s="111"/>
    </row>
    <row r="49" spans="14:14" s="10" customFormat="1" x14ac:dyDescent="0.25">
      <c r="N49" s="111"/>
    </row>
    <row r="50" spans="14:14" s="10" customFormat="1" x14ac:dyDescent="0.25">
      <c r="N50" s="111"/>
    </row>
    <row r="51" spans="14:14" s="10" customFormat="1" x14ac:dyDescent="0.25">
      <c r="N51" s="111"/>
    </row>
    <row r="52" spans="14:14" s="10" customFormat="1" x14ac:dyDescent="0.25">
      <c r="N52" s="111"/>
    </row>
    <row r="53" spans="14:14" s="10" customFormat="1" x14ac:dyDescent="0.25">
      <c r="N53" s="111"/>
    </row>
    <row r="54" spans="14:14" s="10" customFormat="1" x14ac:dyDescent="0.25">
      <c r="N54" s="111"/>
    </row>
    <row r="55" spans="14:14" s="10" customFormat="1" x14ac:dyDescent="0.25">
      <c r="N55" s="111"/>
    </row>
    <row r="56" spans="14:14" s="10" customFormat="1" x14ac:dyDescent="0.25">
      <c r="N56" s="111"/>
    </row>
    <row r="57" spans="14:14" s="10" customFormat="1" x14ac:dyDescent="0.25">
      <c r="N57" s="111"/>
    </row>
    <row r="58" spans="14:14" s="10" customFormat="1" x14ac:dyDescent="0.25">
      <c r="N58" s="111"/>
    </row>
    <row r="59" spans="14:14" s="10" customFormat="1" x14ac:dyDescent="0.25">
      <c r="N59" s="111"/>
    </row>
    <row r="60" spans="14:14" s="10" customFormat="1" x14ac:dyDescent="0.25">
      <c r="N60" s="111"/>
    </row>
    <row r="61" spans="14:14" s="10" customFormat="1" x14ac:dyDescent="0.25">
      <c r="N61" s="111"/>
    </row>
    <row r="62" spans="14:14" s="10" customFormat="1" x14ac:dyDescent="0.25">
      <c r="N62" s="111"/>
    </row>
    <row r="63" spans="14:14" s="10" customFormat="1" x14ac:dyDescent="0.25">
      <c r="N63" s="111"/>
    </row>
    <row r="64" spans="14:14" s="10" customFormat="1" x14ac:dyDescent="0.25">
      <c r="N64" s="111"/>
    </row>
    <row r="65" spans="14:14" s="10" customFormat="1" x14ac:dyDescent="0.25">
      <c r="N65" s="111"/>
    </row>
    <row r="66" spans="14:14" s="10" customFormat="1" x14ac:dyDescent="0.25">
      <c r="N66" s="111"/>
    </row>
    <row r="67" spans="14:14" s="10" customFormat="1" x14ac:dyDescent="0.25">
      <c r="N67" s="111"/>
    </row>
    <row r="68" spans="14:14" s="10" customFormat="1" x14ac:dyDescent="0.25">
      <c r="N68" s="111"/>
    </row>
    <row r="69" spans="14:14" s="10" customFormat="1" x14ac:dyDescent="0.25">
      <c r="N69" s="111"/>
    </row>
    <row r="70" spans="14:14" s="10" customFormat="1" x14ac:dyDescent="0.25">
      <c r="N70" s="111"/>
    </row>
    <row r="71" spans="14:14" s="10" customFormat="1" x14ac:dyDescent="0.25">
      <c r="N71" s="111"/>
    </row>
    <row r="72" spans="14:14" s="10" customFormat="1" x14ac:dyDescent="0.25">
      <c r="N72" s="111"/>
    </row>
    <row r="73" spans="14:14" s="10" customFormat="1" x14ac:dyDescent="0.25">
      <c r="N73" s="111"/>
    </row>
    <row r="74" spans="14:14" s="10" customFormat="1" x14ac:dyDescent="0.25">
      <c r="N74" s="111"/>
    </row>
    <row r="75" spans="14:14" s="10" customFormat="1" x14ac:dyDescent="0.25">
      <c r="N75" s="111"/>
    </row>
    <row r="76" spans="14:14" s="10" customFormat="1" x14ac:dyDescent="0.25">
      <c r="N76" s="111"/>
    </row>
    <row r="77" spans="14:14" s="10" customFormat="1" x14ac:dyDescent="0.25">
      <c r="N77" s="111"/>
    </row>
    <row r="78" spans="14:14" s="10" customFormat="1" x14ac:dyDescent="0.25">
      <c r="N78" s="111"/>
    </row>
    <row r="79" spans="14:14" s="10" customFormat="1" x14ac:dyDescent="0.25">
      <c r="N79" s="111"/>
    </row>
    <row r="80" spans="14:14" s="10" customFormat="1" x14ac:dyDescent="0.25">
      <c r="N80" s="111"/>
    </row>
    <row r="81" spans="14:14" s="10" customFormat="1" x14ac:dyDescent="0.25">
      <c r="N81" s="111"/>
    </row>
    <row r="82" spans="14:14" s="10" customFormat="1" x14ac:dyDescent="0.25">
      <c r="N82" s="111"/>
    </row>
    <row r="83" spans="14:14" s="10" customFormat="1" x14ac:dyDescent="0.25">
      <c r="N83" s="111"/>
    </row>
    <row r="84" spans="14:14" s="10" customFormat="1" x14ac:dyDescent="0.25">
      <c r="N84" s="111"/>
    </row>
    <row r="85" spans="14:14" s="10" customFormat="1" x14ac:dyDescent="0.25">
      <c r="N85" s="111"/>
    </row>
    <row r="86" spans="14:14" s="10" customFormat="1" x14ac:dyDescent="0.25">
      <c r="N86" s="111"/>
    </row>
    <row r="87" spans="14:14" s="10" customFormat="1" x14ac:dyDescent="0.25">
      <c r="N87" s="111"/>
    </row>
    <row r="88" spans="14:14" s="10" customFormat="1" x14ac:dyDescent="0.25">
      <c r="N88" s="111"/>
    </row>
    <row r="89" spans="14:14" s="10" customFormat="1" x14ac:dyDescent="0.25">
      <c r="N89" s="111"/>
    </row>
    <row r="90" spans="14:14" s="10" customFormat="1" x14ac:dyDescent="0.25">
      <c r="N90" s="111"/>
    </row>
    <row r="91" spans="14:14" s="10" customFormat="1" x14ac:dyDescent="0.25">
      <c r="N91" s="111"/>
    </row>
    <row r="92" spans="14:14" s="10" customFormat="1" x14ac:dyDescent="0.25">
      <c r="N92" s="111"/>
    </row>
    <row r="93" spans="14:14" s="10" customFormat="1" x14ac:dyDescent="0.25">
      <c r="N93" s="111"/>
    </row>
    <row r="94" spans="14:14" s="10" customFormat="1" x14ac:dyDescent="0.25">
      <c r="N94" s="111"/>
    </row>
    <row r="95" spans="14:14" s="10" customFormat="1" x14ac:dyDescent="0.25">
      <c r="N95" s="111"/>
    </row>
    <row r="96" spans="14:14" s="10" customFormat="1" x14ac:dyDescent="0.25">
      <c r="N96" s="111"/>
    </row>
    <row r="97" spans="14:14" s="10" customFormat="1" x14ac:dyDescent="0.25">
      <c r="N97" s="111"/>
    </row>
    <row r="98" spans="14:14" s="10" customFormat="1" x14ac:dyDescent="0.25">
      <c r="N98" s="111"/>
    </row>
    <row r="99" spans="14:14" s="10" customFormat="1" x14ac:dyDescent="0.25">
      <c r="N99" s="111"/>
    </row>
    <row r="100" spans="14:14" s="10" customFormat="1" x14ac:dyDescent="0.25">
      <c r="N100" s="111"/>
    </row>
    <row r="101" spans="14:14" s="10" customFormat="1" x14ac:dyDescent="0.25">
      <c r="N101" s="111"/>
    </row>
    <row r="102" spans="14:14" s="10" customFormat="1" x14ac:dyDescent="0.25">
      <c r="N102" s="111"/>
    </row>
    <row r="103" spans="14:14" s="10" customFormat="1" x14ac:dyDescent="0.25">
      <c r="N103" s="111"/>
    </row>
    <row r="104" spans="14:14" s="10" customFormat="1" x14ac:dyDescent="0.25">
      <c r="N104" s="111"/>
    </row>
    <row r="105" spans="14:14" s="10" customFormat="1" x14ac:dyDescent="0.25">
      <c r="N105" s="111"/>
    </row>
    <row r="106" spans="14:14" s="10" customFormat="1" x14ac:dyDescent="0.25">
      <c r="N106" s="111"/>
    </row>
    <row r="107" spans="14:14" s="10" customFormat="1" x14ac:dyDescent="0.25">
      <c r="N107" s="111"/>
    </row>
    <row r="108" spans="14:14" s="10" customFormat="1" x14ac:dyDescent="0.25">
      <c r="N108" s="111"/>
    </row>
    <row r="109" spans="14:14" s="10" customFormat="1" x14ac:dyDescent="0.25">
      <c r="N109" s="111"/>
    </row>
    <row r="110" spans="14:14" s="10" customFormat="1" x14ac:dyDescent="0.25">
      <c r="N110" s="111"/>
    </row>
    <row r="111" spans="14:14" s="10" customFormat="1" x14ac:dyDescent="0.25">
      <c r="N111" s="111"/>
    </row>
    <row r="112" spans="14:14" s="10" customFormat="1" x14ac:dyDescent="0.25">
      <c r="N112" s="111"/>
    </row>
    <row r="113" spans="14:14" s="10" customFormat="1" x14ac:dyDescent="0.25">
      <c r="N113" s="111"/>
    </row>
    <row r="114" spans="14:14" s="10" customFormat="1" x14ac:dyDescent="0.25">
      <c r="N114" s="111"/>
    </row>
    <row r="115" spans="14:14" s="10" customFormat="1" x14ac:dyDescent="0.25">
      <c r="N115" s="111"/>
    </row>
    <row r="116" spans="14:14" s="10" customFormat="1" x14ac:dyDescent="0.25">
      <c r="N116" s="111"/>
    </row>
    <row r="117" spans="14:14" s="10" customFormat="1" x14ac:dyDescent="0.25">
      <c r="N117" s="111"/>
    </row>
    <row r="118" spans="14:14" s="10" customFormat="1" x14ac:dyDescent="0.25">
      <c r="N118" s="111"/>
    </row>
    <row r="119" spans="14:14" s="10" customFormat="1" x14ac:dyDescent="0.25">
      <c r="N119" s="111"/>
    </row>
    <row r="120" spans="14:14" s="10" customFormat="1" x14ac:dyDescent="0.25">
      <c r="N120" s="111"/>
    </row>
    <row r="121" spans="14:14" s="10" customFormat="1" x14ac:dyDescent="0.25">
      <c r="N121" s="111"/>
    </row>
    <row r="122" spans="14:14" s="10" customFormat="1" x14ac:dyDescent="0.25">
      <c r="N122" s="111"/>
    </row>
    <row r="123" spans="14:14" s="10" customFormat="1" x14ac:dyDescent="0.25">
      <c r="N123" s="111"/>
    </row>
    <row r="124" spans="14:14" s="10" customFormat="1" x14ac:dyDescent="0.25">
      <c r="N124" s="111"/>
    </row>
    <row r="125" spans="14:14" s="10" customFormat="1" x14ac:dyDescent="0.25">
      <c r="N125" s="111"/>
    </row>
    <row r="126" spans="14:14" s="10" customFormat="1" x14ac:dyDescent="0.25">
      <c r="N126" s="111"/>
    </row>
    <row r="127" spans="14:14" s="10" customFormat="1" x14ac:dyDescent="0.25">
      <c r="N127" s="111"/>
    </row>
    <row r="128" spans="14:14" s="10" customFormat="1" x14ac:dyDescent="0.25">
      <c r="N128" s="111"/>
    </row>
    <row r="129" spans="14:14" s="10" customFormat="1" x14ac:dyDescent="0.25">
      <c r="N129" s="111"/>
    </row>
    <row r="130" spans="14:14" s="10" customFormat="1" x14ac:dyDescent="0.25">
      <c r="N130" s="111"/>
    </row>
    <row r="131" spans="14:14" s="10" customFormat="1" x14ac:dyDescent="0.25">
      <c r="N131" s="111"/>
    </row>
    <row r="132" spans="14:14" s="10" customFormat="1" x14ac:dyDescent="0.25">
      <c r="N132" s="111"/>
    </row>
    <row r="133" spans="14:14" s="10" customFormat="1" x14ac:dyDescent="0.25">
      <c r="N133" s="111"/>
    </row>
    <row r="134" spans="14:14" s="10" customFormat="1" x14ac:dyDescent="0.25">
      <c r="N134" s="111"/>
    </row>
    <row r="135" spans="14:14" s="10" customFormat="1" x14ac:dyDescent="0.25">
      <c r="N135" s="111"/>
    </row>
    <row r="136" spans="14:14" s="10" customFormat="1" x14ac:dyDescent="0.25">
      <c r="N136" s="111"/>
    </row>
    <row r="137" spans="14:14" s="10" customFormat="1" x14ac:dyDescent="0.25">
      <c r="N137" s="111"/>
    </row>
    <row r="138" spans="14:14" s="10" customFormat="1" x14ac:dyDescent="0.25">
      <c r="N138" s="111"/>
    </row>
    <row r="139" spans="14:14" s="10" customFormat="1" x14ac:dyDescent="0.25">
      <c r="N139" s="111"/>
    </row>
    <row r="140" spans="14:14" s="10" customFormat="1" x14ac:dyDescent="0.25">
      <c r="N140" s="111"/>
    </row>
    <row r="141" spans="14:14" s="10" customFormat="1" x14ac:dyDescent="0.25">
      <c r="N141" s="111"/>
    </row>
    <row r="142" spans="14:14" s="10" customFormat="1" x14ac:dyDescent="0.25">
      <c r="N142" s="111"/>
    </row>
    <row r="143" spans="14:14" s="10" customFormat="1" x14ac:dyDescent="0.25">
      <c r="N143" s="111"/>
    </row>
    <row r="144" spans="14:14" s="10" customFormat="1" x14ac:dyDescent="0.25">
      <c r="N144" s="111"/>
    </row>
    <row r="145" spans="14:14" s="10" customFormat="1" x14ac:dyDescent="0.25">
      <c r="N145" s="111"/>
    </row>
    <row r="146" spans="14:14" s="10" customFormat="1" x14ac:dyDescent="0.25">
      <c r="N146" s="111"/>
    </row>
    <row r="147" spans="14:14" s="10" customFormat="1" x14ac:dyDescent="0.25">
      <c r="N147" s="111"/>
    </row>
    <row r="148" spans="14:14" s="10" customFormat="1" x14ac:dyDescent="0.25">
      <c r="N148" s="111"/>
    </row>
    <row r="149" spans="14:14" s="10" customFormat="1" x14ac:dyDescent="0.25">
      <c r="N149" s="111"/>
    </row>
    <row r="150" spans="14:14" s="10" customFormat="1" x14ac:dyDescent="0.25">
      <c r="N150" s="111"/>
    </row>
    <row r="151" spans="14:14" s="10" customFormat="1" x14ac:dyDescent="0.25">
      <c r="N151" s="111"/>
    </row>
    <row r="152" spans="14:14" s="10" customFormat="1" x14ac:dyDescent="0.25">
      <c r="N152" s="111"/>
    </row>
    <row r="153" spans="14:14" s="10" customFormat="1" x14ac:dyDescent="0.25">
      <c r="N153" s="111"/>
    </row>
    <row r="154" spans="14:14" s="10" customFormat="1" x14ac:dyDescent="0.25">
      <c r="N154" s="111"/>
    </row>
    <row r="155" spans="14:14" s="10" customFormat="1" x14ac:dyDescent="0.25">
      <c r="N155" s="111"/>
    </row>
    <row r="156" spans="14:14" s="10" customFormat="1" x14ac:dyDescent="0.25">
      <c r="N156" s="111"/>
    </row>
    <row r="157" spans="14:14" s="10" customFormat="1" x14ac:dyDescent="0.25">
      <c r="N157" s="111"/>
    </row>
    <row r="158" spans="14:14" s="10" customFormat="1" x14ac:dyDescent="0.25">
      <c r="N158" s="111"/>
    </row>
    <row r="159" spans="14:14" s="10" customFormat="1" x14ac:dyDescent="0.25">
      <c r="N159" s="111"/>
    </row>
    <row r="160" spans="14:14" s="10" customFormat="1" x14ac:dyDescent="0.25">
      <c r="N160" s="111"/>
    </row>
    <row r="161" spans="14:14" s="10" customFormat="1" x14ac:dyDescent="0.25">
      <c r="N161" s="111"/>
    </row>
    <row r="162" spans="14:14" s="10" customFormat="1" x14ac:dyDescent="0.25">
      <c r="N162" s="111"/>
    </row>
    <row r="163" spans="14:14" s="10" customFormat="1" x14ac:dyDescent="0.25">
      <c r="N163" s="111"/>
    </row>
    <row r="164" spans="14:14" s="10" customFormat="1" x14ac:dyDescent="0.25">
      <c r="N164" s="111"/>
    </row>
    <row r="165" spans="14:14" s="10" customFormat="1" x14ac:dyDescent="0.25">
      <c r="N165" s="111"/>
    </row>
    <row r="166" spans="14:14" s="10" customFormat="1" x14ac:dyDescent="0.25">
      <c r="N166" s="111"/>
    </row>
    <row r="167" spans="14:14" s="10" customFormat="1" x14ac:dyDescent="0.25">
      <c r="N167" s="111"/>
    </row>
    <row r="168" spans="14:14" s="10" customFormat="1" x14ac:dyDescent="0.25">
      <c r="N168" s="111"/>
    </row>
    <row r="169" spans="14:14" s="10" customFormat="1" x14ac:dyDescent="0.25">
      <c r="N169" s="111"/>
    </row>
    <row r="170" spans="14:14" s="10" customFormat="1" x14ac:dyDescent="0.25">
      <c r="N170" s="111"/>
    </row>
    <row r="171" spans="14:14" s="10" customFormat="1" x14ac:dyDescent="0.25">
      <c r="N171" s="111"/>
    </row>
    <row r="172" spans="14:14" s="10" customFormat="1" x14ac:dyDescent="0.25">
      <c r="N172" s="111"/>
    </row>
    <row r="173" spans="14:14" s="10" customFormat="1" x14ac:dyDescent="0.25">
      <c r="N173" s="111"/>
    </row>
    <row r="174" spans="14:14" s="10" customFormat="1" x14ac:dyDescent="0.25">
      <c r="N174" s="111"/>
    </row>
    <row r="175" spans="14:14" s="10" customFormat="1" x14ac:dyDescent="0.25">
      <c r="N175" s="111"/>
    </row>
    <row r="176" spans="14:14" s="10" customFormat="1" x14ac:dyDescent="0.25">
      <c r="N176" s="111"/>
    </row>
    <row r="177" spans="14:14" s="10" customFormat="1" x14ac:dyDescent="0.25">
      <c r="N177" s="111"/>
    </row>
    <row r="178" spans="14:14" s="10" customFormat="1" x14ac:dyDescent="0.25">
      <c r="N178" s="111"/>
    </row>
    <row r="179" spans="14:14" s="10" customFormat="1" x14ac:dyDescent="0.25">
      <c r="N179" s="111"/>
    </row>
    <row r="180" spans="14:14" s="10" customFormat="1" x14ac:dyDescent="0.25">
      <c r="N180" s="111"/>
    </row>
    <row r="181" spans="14:14" s="10" customFormat="1" x14ac:dyDescent="0.25">
      <c r="N181" s="111"/>
    </row>
    <row r="182" spans="14:14" s="10" customFormat="1" x14ac:dyDescent="0.25">
      <c r="N182" s="111"/>
    </row>
    <row r="183" spans="14:14" s="10" customFormat="1" x14ac:dyDescent="0.25">
      <c r="N183" s="111"/>
    </row>
    <row r="184" spans="14:14" s="10" customFormat="1" x14ac:dyDescent="0.25">
      <c r="N184" s="111"/>
    </row>
    <row r="185" spans="14:14" s="10" customFormat="1" x14ac:dyDescent="0.25">
      <c r="N185" s="111"/>
    </row>
    <row r="186" spans="14:14" s="10" customFormat="1" x14ac:dyDescent="0.25">
      <c r="N186" s="111"/>
    </row>
    <row r="187" spans="14:14" s="10" customFormat="1" x14ac:dyDescent="0.25">
      <c r="N187" s="111"/>
    </row>
    <row r="188" spans="14:14" s="10" customFormat="1" x14ac:dyDescent="0.25">
      <c r="N188" s="111"/>
    </row>
    <row r="189" spans="14:14" s="10" customFormat="1" x14ac:dyDescent="0.25">
      <c r="N189" s="111"/>
    </row>
    <row r="190" spans="14:14" s="10" customFormat="1" x14ac:dyDescent="0.25">
      <c r="N190" s="111"/>
    </row>
    <row r="191" spans="14:14" s="10" customFormat="1" x14ac:dyDescent="0.25">
      <c r="N191" s="111"/>
    </row>
    <row r="192" spans="14:14" s="10" customFormat="1" x14ac:dyDescent="0.25">
      <c r="N192" s="111"/>
    </row>
    <row r="193" spans="14:14" s="10" customFormat="1" x14ac:dyDescent="0.25">
      <c r="N193" s="111"/>
    </row>
    <row r="194" spans="14:14" s="10" customFormat="1" x14ac:dyDescent="0.25">
      <c r="N194" s="111"/>
    </row>
    <row r="195" spans="14:14" s="10" customFormat="1" x14ac:dyDescent="0.25">
      <c r="N195" s="111"/>
    </row>
    <row r="196" spans="14:14" s="10" customFormat="1" x14ac:dyDescent="0.25">
      <c r="N196" s="111"/>
    </row>
    <row r="197" spans="14:14" s="10" customFormat="1" x14ac:dyDescent="0.25">
      <c r="N197" s="111"/>
    </row>
    <row r="198" spans="14:14" s="10" customFormat="1" x14ac:dyDescent="0.25">
      <c r="N198" s="111"/>
    </row>
    <row r="199" spans="14:14" s="10" customFormat="1" x14ac:dyDescent="0.25">
      <c r="N199" s="111"/>
    </row>
    <row r="200" spans="14:14" s="10" customFormat="1" x14ac:dyDescent="0.25">
      <c r="N200" s="111"/>
    </row>
    <row r="201" spans="14:14" s="10" customFormat="1" x14ac:dyDescent="0.25">
      <c r="N201" s="111"/>
    </row>
    <row r="202" spans="14:14" s="10" customFormat="1" x14ac:dyDescent="0.25">
      <c r="N202" s="111"/>
    </row>
    <row r="203" spans="14:14" s="10" customFormat="1" x14ac:dyDescent="0.25">
      <c r="N203" s="111"/>
    </row>
    <row r="204" spans="14:14" s="10" customFormat="1" x14ac:dyDescent="0.25">
      <c r="N204" s="111"/>
    </row>
    <row r="205" spans="14:14" s="10" customFormat="1" x14ac:dyDescent="0.25">
      <c r="N205" s="111"/>
    </row>
    <row r="206" spans="14:14" s="10" customFormat="1" x14ac:dyDescent="0.25">
      <c r="N206" s="111"/>
    </row>
    <row r="207" spans="14:14" s="10" customFormat="1" x14ac:dyDescent="0.25">
      <c r="N207" s="111"/>
    </row>
    <row r="208" spans="14:14" s="10" customFormat="1" x14ac:dyDescent="0.25">
      <c r="N208" s="111"/>
    </row>
    <row r="209" spans="14:14" s="10" customFormat="1" x14ac:dyDescent="0.25">
      <c r="N209" s="111"/>
    </row>
    <row r="210" spans="14:14" s="10" customFormat="1" x14ac:dyDescent="0.25">
      <c r="N210" s="111"/>
    </row>
    <row r="211" spans="14:14" s="10" customFormat="1" x14ac:dyDescent="0.25">
      <c r="N211" s="111"/>
    </row>
    <row r="212" spans="14:14" s="10" customFormat="1" x14ac:dyDescent="0.25">
      <c r="N212" s="111"/>
    </row>
    <row r="213" spans="14:14" s="10" customFormat="1" x14ac:dyDescent="0.25">
      <c r="N213" s="111"/>
    </row>
    <row r="214" spans="14:14" s="10" customFormat="1" x14ac:dyDescent="0.25">
      <c r="N214" s="111"/>
    </row>
    <row r="215" spans="14:14" s="10" customFormat="1" x14ac:dyDescent="0.25">
      <c r="N215" s="111"/>
    </row>
    <row r="216" spans="14:14" s="10" customFormat="1" x14ac:dyDescent="0.25">
      <c r="N216" s="111"/>
    </row>
    <row r="217" spans="14:14" s="10" customFormat="1" x14ac:dyDescent="0.25">
      <c r="N217" s="111"/>
    </row>
    <row r="218" spans="14:14" s="10" customFormat="1" x14ac:dyDescent="0.25">
      <c r="N218" s="111"/>
    </row>
    <row r="219" spans="14:14" s="10" customFormat="1" x14ac:dyDescent="0.25">
      <c r="N219" s="111"/>
    </row>
    <row r="220" spans="14:14" s="10" customFormat="1" x14ac:dyDescent="0.25">
      <c r="N220" s="111"/>
    </row>
    <row r="221" spans="14:14" s="10" customFormat="1" x14ac:dyDescent="0.25">
      <c r="N221" s="111"/>
    </row>
    <row r="222" spans="14:14" s="10" customFormat="1" x14ac:dyDescent="0.25">
      <c r="N222" s="111"/>
    </row>
    <row r="223" spans="14:14" s="10" customFormat="1" x14ac:dyDescent="0.25">
      <c r="N223" s="111"/>
    </row>
    <row r="224" spans="14:14" s="10" customFormat="1" x14ac:dyDescent="0.25">
      <c r="N224" s="111"/>
    </row>
    <row r="225" spans="14:14" s="10" customFormat="1" x14ac:dyDescent="0.25">
      <c r="N225" s="111"/>
    </row>
    <row r="226" spans="14:14" s="10" customFormat="1" x14ac:dyDescent="0.25">
      <c r="N226" s="111"/>
    </row>
    <row r="227" spans="14:14" s="10" customFormat="1" x14ac:dyDescent="0.25">
      <c r="N227" s="111"/>
    </row>
    <row r="228" spans="14:14" s="10" customFormat="1" x14ac:dyDescent="0.25">
      <c r="N228" s="111"/>
    </row>
    <row r="229" spans="14:14" s="10" customFormat="1" x14ac:dyDescent="0.25">
      <c r="N229" s="111"/>
    </row>
    <row r="230" spans="14:14" s="10" customFormat="1" x14ac:dyDescent="0.25">
      <c r="N230" s="111"/>
    </row>
    <row r="231" spans="14:14" s="10" customFormat="1" x14ac:dyDescent="0.25">
      <c r="N231" s="111"/>
    </row>
    <row r="232" spans="14:14" s="10" customFormat="1" x14ac:dyDescent="0.25">
      <c r="N232" s="111"/>
    </row>
    <row r="233" spans="14:14" s="10" customFormat="1" x14ac:dyDescent="0.25">
      <c r="N233" s="111"/>
    </row>
    <row r="234" spans="14:14" s="10" customFormat="1" x14ac:dyDescent="0.25">
      <c r="N234" s="111"/>
    </row>
    <row r="235" spans="14:14" s="10" customFormat="1" x14ac:dyDescent="0.25">
      <c r="N235" s="111"/>
    </row>
    <row r="236" spans="14:14" s="10" customFormat="1" x14ac:dyDescent="0.25">
      <c r="N236" s="111"/>
    </row>
    <row r="237" spans="14:14" s="10" customFormat="1" x14ac:dyDescent="0.25">
      <c r="N237" s="111"/>
    </row>
    <row r="238" spans="14:14" s="10" customFormat="1" x14ac:dyDescent="0.25">
      <c r="N238" s="111"/>
    </row>
    <row r="239" spans="14:14" s="10" customFormat="1" x14ac:dyDescent="0.25">
      <c r="N239" s="111"/>
    </row>
    <row r="240" spans="14:14" s="10" customFormat="1" x14ac:dyDescent="0.25">
      <c r="N240" s="111"/>
    </row>
    <row r="241" spans="2:14" s="10" customFormat="1" x14ac:dyDescent="0.25">
      <c r="N241" s="111"/>
    </row>
    <row r="242" spans="2:14" s="10" customFormat="1" x14ac:dyDescent="0.25">
      <c r="N242" s="111"/>
    </row>
    <row r="243" spans="2:14" s="10" customFormat="1" x14ac:dyDescent="0.25">
      <c r="N243" s="111"/>
    </row>
    <row r="244" spans="2:14" s="10" customFormat="1" x14ac:dyDescent="0.25">
      <c r="N244" s="111"/>
    </row>
    <row r="245" spans="2:14" s="10" customFormat="1" x14ac:dyDescent="0.25">
      <c r="N245" s="111"/>
    </row>
    <row r="246" spans="2:14" s="10" customFormat="1" x14ac:dyDescent="0.25">
      <c r="N246" s="111"/>
    </row>
    <row r="247" spans="2:14" x14ac:dyDescent="0.25">
      <c r="B247"/>
      <c r="C247"/>
      <c r="D247"/>
      <c r="E247"/>
      <c r="F247"/>
      <c r="G247"/>
      <c r="H247"/>
      <c r="I247"/>
      <c r="J247"/>
      <c r="K247"/>
      <c r="L247"/>
      <c r="M247"/>
      <c r="N247" s="111"/>
    </row>
    <row r="248" spans="2:14" x14ac:dyDescent="0.25">
      <c r="B248"/>
      <c r="C248"/>
      <c r="D248"/>
      <c r="E248"/>
      <c r="F248"/>
      <c r="G248"/>
      <c r="H248"/>
      <c r="I248"/>
      <c r="J248"/>
      <c r="K248"/>
      <c r="L248"/>
      <c r="M248"/>
      <c r="N248" s="111"/>
    </row>
    <row r="249" spans="2:14" x14ac:dyDescent="0.25">
      <c r="B249"/>
      <c r="C249"/>
      <c r="D249"/>
      <c r="E249"/>
      <c r="F249"/>
      <c r="G249"/>
      <c r="H249"/>
      <c r="I249"/>
      <c r="J249"/>
      <c r="K249"/>
      <c r="L249"/>
      <c r="M249"/>
      <c r="N249" s="111"/>
    </row>
    <row r="250" spans="2:14" x14ac:dyDescent="0.25">
      <c r="B250"/>
      <c r="C250"/>
      <c r="D250"/>
      <c r="E250"/>
      <c r="F250"/>
      <c r="G250"/>
      <c r="H250"/>
      <c r="I250"/>
      <c r="J250"/>
      <c r="K250"/>
      <c r="L250"/>
      <c r="M250"/>
      <c r="N250" s="111"/>
    </row>
    <row r="251" spans="2:14" x14ac:dyDescent="0.25">
      <c r="B251"/>
      <c r="C251"/>
      <c r="D251"/>
      <c r="E251"/>
      <c r="F251"/>
      <c r="G251"/>
      <c r="H251"/>
      <c r="I251"/>
      <c r="J251"/>
      <c r="K251"/>
      <c r="L251"/>
      <c r="M251"/>
      <c r="N251" s="111"/>
    </row>
    <row r="252" spans="2:14" x14ac:dyDescent="0.25">
      <c r="B252"/>
      <c r="C252"/>
      <c r="D252"/>
      <c r="E252"/>
      <c r="F252"/>
      <c r="G252"/>
      <c r="H252"/>
      <c r="I252"/>
      <c r="J252"/>
      <c r="K252"/>
      <c r="L252"/>
      <c r="M252"/>
      <c r="N252" s="111"/>
    </row>
    <row r="253" spans="2:14" x14ac:dyDescent="0.25">
      <c r="B253"/>
      <c r="C253"/>
      <c r="D253"/>
      <c r="E253"/>
      <c r="F253"/>
      <c r="G253"/>
      <c r="H253"/>
      <c r="I253"/>
      <c r="J253"/>
      <c r="K253"/>
      <c r="L253"/>
      <c r="M253"/>
      <c r="N253" s="111"/>
    </row>
    <row r="254" spans="2:14" x14ac:dyDescent="0.25">
      <c r="B254"/>
      <c r="C254"/>
      <c r="D254"/>
      <c r="E254"/>
      <c r="F254"/>
      <c r="G254"/>
      <c r="H254"/>
      <c r="I254"/>
      <c r="J254"/>
      <c r="K254"/>
      <c r="L254"/>
      <c r="M254"/>
      <c r="N254" s="111"/>
    </row>
    <row r="255" spans="2:14" x14ac:dyDescent="0.25">
      <c r="B255"/>
      <c r="C255"/>
      <c r="D255"/>
      <c r="E255"/>
      <c r="F255"/>
      <c r="G255"/>
      <c r="H255"/>
      <c r="I255"/>
      <c r="J255"/>
      <c r="K255"/>
      <c r="L255"/>
      <c r="M255"/>
      <c r="N255" s="111"/>
    </row>
    <row r="256" spans="2:14" x14ac:dyDescent="0.25">
      <c r="B256"/>
      <c r="C256"/>
      <c r="D256"/>
      <c r="E256"/>
      <c r="F256"/>
      <c r="G256"/>
      <c r="H256"/>
      <c r="I256"/>
      <c r="J256"/>
      <c r="K256"/>
      <c r="L256"/>
      <c r="M256"/>
      <c r="N256" s="111"/>
    </row>
    <row r="257" spans="2:14" x14ac:dyDescent="0.25">
      <c r="B257"/>
      <c r="C257"/>
      <c r="D257"/>
      <c r="E257"/>
      <c r="F257"/>
      <c r="G257"/>
      <c r="H257"/>
      <c r="I257"/>
      <c r="J257"/>
      <c r="K257"/>
      <c r="L257"/>
      <c r="M257"/>
      <c r="N257" s="111"/>
    </row>
    <row r="258" spans="2:14" x14ac:dyDescent="0.25">
      <c r="B258"/>
      <c r="C258"/>
      <c r="D258"/>
      <c r="E258"/>
      <c r="F258"/>
      <c r="G258"/>
      <c r="H258"/>
      <c r="I258"/>
      <c r="J258"/>
      <c r="K258"/>
      <c r="L258"/>
      <c r="M258"/>
      <c r="N258" s="111"/>
    </row>
    <row r="259" spans="2:14" x14ac:dyDescent="0.25">
      <c r="B259"/>
      <c r="C259"/>
      <c r="D259"/>
      <c r="E259"/>
      <c r="F259"/>
      <c r="G259"/>
      <c r="H259"/>
      <c r="I259"/>
      <c r="J259"/>
      <c r="K259"/>
      <c r="L259"/>
      <c r="M259"/>
      <c r="N259" s="111"/>
    </row>
    <row r="260" spans="2:14" x14ac:dyDescent="0.25">
      <c r="B260"/>
      <c r="C260"/>
      <c r="D260"/>
      <c r="E260"/>
      <c r="F260"/>
      <c r="G260"/>
      <c r="H260"/>
      <c r="I260"/>
      <c r="J260"/>
      <c r="K260"/>
      <c r="L260"/>
      <c r="M260"/>
      <c r="N260" s="111"/>
    </row>
    <row r="261" spans="2:14" x14ac:dyDescent="0.25">
      <c r="B261"/>
      <c r="C261"/>
      <c r="D261"/>
      <c r="E261"/>
      <c r="F261"/>
      <c r="G261"/>
      <c r="H261"/>
      <c r="I261"/>
      <c r="J261"/>
      <c r="K261"/>
      <c r="L261"/>
      <c r="M261"/>
      <c r="N261" s="111"/>
    </row>
    <row r="262" spans="2:14" x14ac:dyDescent="0.25">
      <c r="B262"/>
      <c r="C262"/>
      <c r="D262"/>
      <c r="E262"/>
      <c r="F262"/>
      <c r="G262"/>
      <c r="H262"/>
      <c r="I262"/>
      <c r="J262"/>
      <c r="K262"/>
      <c r="L262"/>
      <c r="M262"/>
      <c r="N262" s="111"/>
    </row>
    <row r="263" spans="2:14" x14ac:dyDescent="0.25">
      <c r="B263"/>
      <c r="C263"/>
      <c r="D263"/>
      <c r="E263"/>
      <c r="F263"/>
      <c r="G263"/>
      <c r="H263"/>
      <c r="I263"/>
      <c r="J263"/>
      <c r="K263"/>
      <c r="L263"/>
      <c r="M263"/>
      <c r="N263" s="111"/>
    </row>
    <row r="264" spans="2:14" x14ac:dyDescent="0.25">
      <c r="B264"/>
      <c r="C264"/>
      <c r="D264"/>
      <c r="E264"/>
      <c r="F264"/>
      <c r="G264"/>
      <c r="H264"/>
      <c r="I264"/>
      <c r="J264"/>
      <c r="K264"/>
      <c r="L264"/>
      <c r="M264"/>
      <c r="N264" s="111"/>
    </row>
    <row r="265" spans="2:14" x14ac:dyDescent="0.25">
      <c r="B265"/>
      <c r="C265"/>
      <c r="D265"/>
      <c r="E265"/>
      <c r="F265"/>
      <c r="G265"/>
      <c r="H265"/>
      <c r="I265"/>
      <c r="J265"/>
      <c r="K265"/>
      <c r="L265"/>
      <c r="M265"/>
      <c r="N265" s="111"/>
    </row>
    <row r="266" spans="2:14" x14ac:dyDescent="0.25">
      <c r="B266"/>
      <c r="C266"/>
      <c r="D266"/>
      <c r="E266"/>
      <c r="F266"/>
      <c r="G266"/>
      <c r="H266"/>
      <c r="I266"/>
      <c r="J266"/>
      <c r="K266"/>
      <c r="L266"/>
      <c r="M266"/>
      <c r="N266" s="111"/>
    </row>
    <row r="267" spans="2:14" x14ac:dyDescent="0.25">
      <c r="B267"/>
      <c r="C267"/>
      <c r="D267"/>
      <c r="E267"/>
      <c r="F267"/>
      <c r="G267"/>
      <c r="H267"/>
      <c r="I267"/>
      <c r="J267"/>
      <c r="K267"/>
      <c r="L267"/>
      <c r="M267"/>
      <c r="N267" s="111"/>
    </row>
    <row r="268" spans="2:14" x14ac:dyDescent="0.25">
      <c r="B268"/>
      <c r="C268"/>
      <c r="D268"/>
      <c r="E268"/>
      <c r="F268"/>
      <c r="G268"/>
      <c r="H268"/>
      <c r="I268"/>
      <c r="J268"/>
      <c r="K268"/>
      <c r="L268"/>
      <c r="M268"/>
      <c r="N268" s="111"/>
    </row>
    <row r="269" spans="2:14" x14ac:dyDescent="0.25">
      <c r="B269"/>
      <c r="C269"/>
      <c r="D269"/>
      <c r="E269"/>
      <c r="F269"/>
      <c r="G269"/>
      <c r="H269"/>
      <c r="I269"/>
      <c r="J269"/>
      <c r="K269"/>
      <c r="L269"/>
      <c r="M269"/>
      <c r="N269" s="111"/>
    </row>
    <row r="270" spans="2:14" x14ac:dyDescent="0.25">
      <c r="B270"/>
      <c r="C270"/>
      <c r="D270"/>
      <c r="E270"/>
      <c r="F270"/>
      <c r="G270"/>
      <c r="H270"/>
      <c r="I270"/>
      <c r="J270"/>
      <c r="K270"/>
      <c r="L270"/>
      <c r="M270"/>
      <c r="N270" s="111"/>
    </row>
    <row r="271" spans="2:14" x14ac:dyDescent="0.25">
      <c r="B271"/>
      <c r="C271"/>
      <c r="D271"/>
      <c r="E271"/>
      <c r="F271"/>
      <c r="G271"/>
      <c r="H271"/>
      <c r="I271"/>
      <c r="J271"/>
      <c r="K271"/>
      <c r="L271"/>
      <c r="M271"/>
      <c r="N271" s="111"/>
    </row>
    <row r="272" spans="2:14" x14ac:dyDescent="0.25">
      <c r="B272"/>
      <c r="C272"/>
      <c r="D272"/>
      <c r="E272"/>
      <c r="F272"/>
      <c r="G272"/>
      <c r="H272"/>
      <c r="I272"/>
      <c r="J272"/>
      <c r="K272"/>
      <c r="L272"/>
      <c r="M272"/>
      <c r="N272" s="111"/>
    </row>
    <row r="273" spans="2:14" x14ac:dyDescent="0.25">
      <c r="B273"/>
      <c r="C273"/>
      <c r="D273"/>
      <c r="E273"/>
      <c r="F273"/>
      <c r="G273"/>
      <c r="H273"/>
      <c r="I273"/>
      <c r="J273"/>
      <c r="K273"/>
      <c r="L273"/>
      <c r="M273"/>
      <c r="N273" s="111"/>
    </row>
    <row r="274" spans="2:14" x14ac:dyDescent="0.25">
      <c r="B274"/>
      <c r="C274"/>
      <c r="D274"/>
      <c r="E274"/>
      <c r="F274"/>
      <c r="G274"/>
      <c r="H274"/>
      <c r="I274"/>
      <c r="J274"/>
      <c r="K274"/>
      <c r="L274"/>
      <c r="M274"/>
      <c r="N274" s="111"/>
    </row>
    <row r="275" spans="2:14" x14ac:dyDescent="0.25">
      <c r="B275"/>
      <c r="C275"/>
      <c r="D275"/>
      <c r="E275"/>
      <c r="F275"/>
      <c r="G275"/>
      <c r="H275"/>
      <c r="I275"/>
      <c r="J275"/>
      <c r="K275"/>
      <c r="L275"/>
      <c r="M275"/>
      <c r="N275" s="111"/>
    </row>
    <row r="276" spans="2:14" x14ac:dyDescent="0.25">
      <c r="B276"/>
      <c r="C276"/>
      <c r="D276"/>
      <c r="E276"/>
      <c r="F276"/>
      <c r="G276"/>
      <c r="H276"/>
      <c r="I276"/>
      <c r="J276"/>
      <c r="K276"/>
      <c r="L276"/>
      <c r="M276"/>
      <c r="N276" s="111"/>
    </row>
    <row r="277" spans="2:14" x14ac:dyDescent="0.25">
      <c r="B277"/>
      <c r="C277"/>
      <c r="D277"/>
      <c r="E277"/>
      <c r="F277"/>
      <c r="G277"/>
      <c r="H277"/>
      <c r="I277"/>
      <c r="J277"/>
      <c r="K277"/>
      <c r="L277"/>
      <c r="M277"/>
      <c r="N277" s="111"/>
    </row>
    <row r="278" spans="2:14" x14ac:dyDescent="0.25">
      <c r="B278"/>
      <c r="C278"/>
      <c r="D278"/>
      <c r="E278"/>
      <c r="F278"/>
      <c r="G278"/>
      <c r="H278"/>
      <c r="I278"/>
      <c r="J278"/>
      <c r="K278"/>
      <c r="L278"/>
      <c r="M278"/>
      <c r="N278" s="111"/>
    </row>
    <row r="279" spans="2:14" x14ac:dyDescent="0.25">
      <c r="B279"/>
      <c r="C279"/>
      <c r="D279"/>
      <c r="E279"/>
      <c r="F279"/>
      <c r="G279"/>
      <c r="H279"/>
      <c r="I279"/>
      <c r="J279"/>
      <c r="K279"/>
      <c r="L279"/>
      <c r="M279"/>
      <c r="N279" s="111"/>
    </row>
    <row r="280" spans="2:14" x14ac:dyDescent="0.25">
      <c r="B280"/>
      <c r="C280"/>
      <c r="D280"/>
      <c r="E280"/>
      <c r="F280"/>
      <c r="G280"/>
      <c r="H280"/>
      <c r="I280"/>
      <c r="J280"/>
      <c r="K280"/>
      <c r="L280"/>
      <c r="M280"/>
      <c r="N280" s="111"/>
    </row>
    <row r="281" spans="2:14" x14ac:dyDescent="0.25">
      <c r="B281"/>
      <c r="C281"/>
      <c r="D281"/>
      <c r="E281"/>
      <c r="F281"/>
      <c r="G281"/>
      <c r="H281"/>
      <c r="I281"/>
      <c r="J281"/>
      <c r="K281"/>
      <c r="L281"/>
      <c r="M281"/>
      <c r="N281" s="111"/>
    </row>
    <row r="282" spans="2:14" x14ac:dyDescent="0.25">
      <c r="B282"/>
      <c r="C282"/>
      <c r="D282"/>
      <c r="E282"/>
      <c r="F282"/>
      <c r="G282"/>
      <c r="H282"/>
      <c r="I282"/>
      <c r="J282"/>
      <c r="K282"/>
      <c r="L282"/>
      <c r="M282"/>
      <c r="N282" s="111"/>
    </row>
    <row r="283" spans="2:14" x14ac:dyDescent="0.25">
      <c r="B283"/>
      <c r="C283"/>
      <c r="D283"/>
      <c r="E283"/>
      <c r="F283"/>
      <c r="G283"/>
      <c r="H283"/>
      <c r="I283"/>
      <c r="J283"/>
      <c r="K283"/>
      <c r="L283"/>
      <c r="M283"/>
      <c r="N283" s="111"/>
    </row>
    <row r="284" spans="2:14" x14ac:dyDescent="0.25">
      <c r="B284"/>
      <c r="C284"/>
      <c r="D284"/>
      <c r="E284"/>
      <c r="F284"/>
      <c r="G284"/>
      <c r="H284"/>
      <c r="I284"/>
      <c r="J284"/>
      <c r="K284"/>
      <c r="L284"/>
      <c r="M284"/>
      <c r="N284" s="111"/>
    </row>
    <row r="285" spans="2:14" x14ac:dyDescent="0.25">
      <c r="B285"/>
      <c r="C285"/>
      <c r="D285"/>
      <c r="E285"/>
      <c r="F285"/>
      <c r="G285"/>
      <c r="H285"/>
      <c r="I285"/>
      <c r="J285"/>
      <c r="K285"/>
      <c r="L285"/>
      <c r="M285"/>
      <c r="N285" s="111"/>
    </row>
    <row r="286" spans="2:14" x14ac:dyDescent="0.25">
      <c r="B286"/>
      <c r="C286"/>
      <c r="D286"/>
      <c r="E286"/>
      <c r="F286"/>
      <c r="G286"/>
      <c r="H286"/>
      <c r="I286"/>
      <c r="J286"/>
      <c r="K286"/>
      <c r="L286"/>
      <c r="M286"/>
      <c r="N286" s="111"/>
    </row>
    <row r="287" spans="2:14" x14ac:dyDescent="0.25">
      <c r="B287"/>
      <c r="C287"/>
      <c r="D287"/>
      <c r="E287"/>
      <c r="F287"/>
      <c r="G287"/>
      <c r="H287"/>
      <c r="I287"/>
      <c r="J287"/>
      <c r="K287"/>
      <c r="L287"/>
      <c r="M287"/>
      <c r="N287" s="111"/>
    </row>
    <row r="288" spans="2:14" x14ac:dyDescent="0.25">
      <c r="B288"/>
      <c r="C288"/>
      <c r="D288"/>
      <c r="E288"/>
      <c r="F288"/>
      <c r="G288"/>
      <c r="H288"/>
      <c r="I288"/>
      <c r="J288"/>
      <c r="K288"/>
      <c r="L288"/>
      <c r="M288"/>
      <c r="N288" s="111"/>
    </row>
    <row r="289" spans="2:14" x14ac:dyDescent="0.25">
      <c r="B289"/>
      <c r="C289"/>
      <c r="D289"/>
      <c r="E289"/>
      <c r="F289"/>
      <c r="G289"/>
      <c r="H289"/>
      <c r="I289"/>
      <c r="J289"/>
      <c r="K289"/>
      <c r="L289"/>
      <c r="M289"/>
      <c r="N289" s="111"/>
    </row>
    <row r="290" spans="2:14" x14ac:dyDescent="0.25">
      <c r="B290"/>
      <c r="C290"/>
      <c r="D290"/>
      <c r="E290"/>
      <c r="F290"/>
      <c r="G290"/>
      <c r="H290"/>
      <c r="I290"/>
      <c r="J290"/>
      <c r="K290"/>
      <c r="L290"/>
      <c r="M290"/>
      <c r="N290" s="111"/>
    </row>
    <row r="291" spans="2:14" x14ac:dyDescent="0.25">
      <c r="B291"/>
      <c r="C291"/>
      <c r="D291"/>
      <c r="E291"/>
      <c r="F291"/>
      <c r="G291"/>
      <c r="H291"/>
      <c r="I291"/>
      <c r="J291"/>
      <c r="K291"/>
      <c r="L291"/>
      <c r="M291"/>
      <c r="N291" s="111"/>
    </row>
    <row r="292" spans="2:14" x14ac:dyDescent="0.25">
      <c r="B292"/>
      <c r="C292"/>
      <c r="D292"/>
      <c r="E292"/>
      <c r="F292"/>
      <c r="G292"/>
      <c r="H292"/>
      <c r="I292"/>
      <c r="J292"/>
      <c r="K292"/>
      <c r="L292"/>
      <c r="M292"/>
      <c r="N292" s="111"/>
    </row>
    <row r="293" spans="2:14" x14ac:dyDescent="0.25">
      <c r="B293"/>
      <c r="C293"/>
      <c r="D293"/>
      <c r="E293"/>
      <c r="F293"/>
      <c r="G293"/>
      <c r="H293"/>
      <c r="I293"/>
      <c r="J293"/>
      <c r="K293"/>
      <c r="L293"/>
      <c r="M293"/>
      <c r="N293" s="111"/>
    </row>
    <row r="294" spans="2:14" x14ac:dyDescent="0.25">
      <c r="B294"/>
      <c r="C294"/>
      <c r="D294"/>
      <c r="E294"/>
      <c r="F294"/>
      <c r="G294"/>
      <c r="H294"/>
      <c r="I294"/>
      <c r="J294"/>
      <c r="K294"/>
      <c r="L294"/>
      <c r="M294"/>
      <c r="N294" s="111"/>
    </row>
    <row r="295" spans="2:14" x14ac:dyDescent="0.25">
      <c r="B295"/>
      <c r="C295"/>
      <c r="D295"/>
      <c r="E295"/>
      <c r="F295"/>
      <c r="G295"/>
      <c r="H295"/>
      <c r="I295"/>
      <c r="J295"/>
      <c r="K295"/>
      <c r="L295"/>
      <c r="M295"/>
      <c r="N295" s="111"/>
    </row>
    <row r="296" spans="2:14" x14ac:dyDescent="0.25">
      <c r="B296"/>
      <c r="C296"/>
      <c r="D296"/>
      <c r="E296"/>
      <c r="F296"/>
      <c r="G296"/>
      <c r="H296"/>
      <c r="I296"/>
      <c r="J296"/>
      <c r="K296"/>
      <c r="L296"/>
      <c r="M296"/>
      <c r="N296" s="111"/>
    </row>
    <row r="297" spans="2:14" x14ac:dyDescent="0.25">
      <c r="B297"/>
      <c r="C297"/>
      <c r="D297"/>
      <c r="E297"/>
      <c r="F297"/>
      <c r="G297"/>
      <c r="H297"/>
      <c r="I297"/>
      <c r="J297"/>
      <c r="K297"/>
      <c r="L297"/>
      <c r="M297"/>
      <c r="N297" s="111"/>
    </row>
    <row r="298" spans="2:14" x14ac:dyDescent="0.25">
      <c r="B298"/>
      <c r="C298"/>
      <c r="D298"/>
      <c r="E298"/>
      <c r="F298"/>
      <c r="G298"/>
      <c r="H298"/>
      <c r="I298"/>
      <c r="J298"/>
      <c r="K298"/>
      <c r="L298"/>
      <c r="M298"/>
      <c r="N298" s="111"/>
    </row>
    <row r="299" spans="2:14" x14ac:dyDescent="0.25">
      <c r="B299"/>
      <c r="C299"/>
      <c r="D299"/>
      <c r="E299"/>
      <c r="F299"/>
      <c r="G299"/>
      <c r="H299"/>
      <c r="I299"/>
      <c r="J299"/>
      <c r="K299"/>
      <c r="L299"/>
      <c r="M299"/>
      <c r="N299" s="111"/>
    </row>
    <row r="300" spans="2:14" x14ac:dyDescent="0.25">
      <c r="B300"/>
      <c r="C300"/>
      <c r="D300"/>
      <c r="E300"/>
      <c r="F300"/>
      <c r="G300"/>
      <c r="H300"/>
      <c r="I300"/>
      <c r="J300"/>
      <c r="K300"/>
      <c r="L300"/>
      <c r="M300"/>
      <c r="N300" s="111"/>
    </row>
    <row r="301" spans="2:14" x14ac:dyDescent="0.25">
      <c r="B301"/>
      <c r="C301"/>
      <c r="D301"/>
      <c r="E301"/>
      <c r="F301"/>
      <c r="G301"/>
      <c r="H301"/>
      <c r="I301"/>
      <c r="J301"/>
      <c r="K301"/>
      <c r="L301"/>
      <c r="M301"/>
      <c r="N301" s="111"/>
    </row>
    <row r="302" spans="2:14" x14ac:dyDescent="0.25">
      <c r="B302"/>
      <c r="C302"/>
      <c r="D302"/>
      <c r="E302"/>
      <c r="F302"/>
      <c r="G302"/>
      <c r="H302"/>
      <c r="I302"/>
      <c r="J302"/>
      <c r="K302"/>
      <c r="L302"/>
      <c r="M302"/>
      <c r="N302" s="111"/>
    </row>
    <row r="303" spans="2:14" x14ac:dyDescent="0.25">
      <c r="B303"/>
      <c r="C303"/>
      <c r="D303"/>
      <c r="E303"/>
      <c r="F303"/>
      <c r="G303"/>
      <c r="H303"/>
      <c r="I303"/>
      <c r="J303"/>
      <c r="K303"/>
      <c r="L303"/>
      <c r="M303"/>
      <c r="N303" s="111"/>
    </row>
    <row r="304" spans="2:14" x14ac:dyDescent="0.25">
      <c r="B304"/>
      <c r="C304"/>
      <c r="D304"/>
      <c r="E304"/>
      <c r="F304"/>
      <c r="G304"/>
      <c r="H304"/>
      <c r="I304"/>
      <c r="J304"/>
      <c r="K304"/>
      <c r="L304"/>
      <c r="M304"/>
      <c r="N304" s="111"/>
    </row>
    <row r="305" spans="2:14" x14ac:dyDescent="0.25">
      <c r="B305"/>
      <c r="C305"/>
      <c r="D305"/>
      <c r="E305"/>
      <c r="F305"/>
      <c r="G305"/>
      <c r="H305"/>
      <c r="I305"/>
      <c r="J305"/>
      <c r="K305"/>
      <c r="L305"/>
      <c r="M305"/>
      <c r="N305" s="111"/>
    </row>
    <row r="306" spans="2:14" x14ac:dyDescent="0.25">
      <c r="B306"/>
      <c r="C306"/>
      <c r="D306"/>
      <c r="E306"/>
      <c r="F306"/>
      <c r="G306"/>
      <c r="H306"/>
      <c r="I306"/>
      <c r="J306"/>
      <c r="K306"/>
      <c r="L306"/>
      <c r="M306"/>
      <c r="N306" s="111"/>
    </row>
    <row r="307" spans="2:14" x14ac:dyDescent="0.25">
      <c r="B307"/>
      <c r="C307"/>
      <c r="D307"/>
      <c r="E307"/>
      <c r="F307"/>
      <c r="G307"/>
      <c r="H307"/>
      <c r="I307"/>
      <c r="J307"/>
      <c r="K307"/>
      <c r="L307"/>
      <c r="M307"/>
      <c r="N307" s="111"/>
    </row>
    <row r="308" spans="2:14" x14ac:dyDescent="0.25">
      <c r="B308"/>
      <c r="C308"/>
      <c r="D308"/>
      <c r="E308"/>
      <c r="F308"/>
      <c r="G308"/>
      <c r="H308"/>
      <c r="I308"/>
      <c r="J308"/>
      <c r="K308"/>
      <c r="L308"/>
      <c r="M308"/>
      <c r="N308" s="111"/>
    </row>
    <row r="309" spans="2:14" x14ac:dyDescent="0.25">
      <c r="B309"/>
      <c r="C309"/>
      <c r="D309"/>
      <c r="E309"/>
      <c r="F309"/>
      <c r="G309"/>
      <c r="H309"/>
      <c r="I309"/>
      <c r="J309"/>
      <c r="K309"/>
      <c r="L309"/>
      <c r="M309"/>
      <c r="N309" s="111"/>
    </row>
    <row r="310" spans="2:14" x14ac:dyDescent="0.25">
      <c r="B310"/>
      <c r="C310"/>
      <c r="D310"/>
      <c r="E310"/>
      <c r="F310"/>
      <c r="G310"/>
      <c r="H310"/>
      <c r="I310"/>
      <c r="J310"/>
      <c r="K310"/>
      <c r="L310"/>
      <c r="M310"/>
      <c r="N310" s="111"/>
    </row>
    <row r="311" spans="2:14" x14ac:dyDescent="0.25">
      <c r="B311"/>
      <c r="C311"/>
      <c r="D311"/>
      <c r="E311"/>
      <c r="F311"/>
      <c r="G311"/>
      <c r="H311"/>
      <c r="I311"/>
      <c r="J311"/>
      <c r="K311"/>
      <c r="L311"/>
      <c r="M311"/>
      <c r="N311" s="111"/>
    </row>
    <row r="312" spans="2:14" x14ac:dyDescent="0.25">
      <c r="B312"/>
      <c r="C312"/>
      <c r="D312"/>
      <c r="E312"/>
      <c r="F312"/>
      <c r="G312"/>
      <c r="H312"/>
      <c r="I312"/>
      <c r="J312"/>
      <c r="K312"/>
      <c r="L312"/>
      <c r="M312"/>
      <c r="N312" s="111"/>
    </row>
    <row r="313" spans="2:14" x14ac:dyDescent="0.25">
      <c r="B313"/>
      <c r="C313"/>
      <c r="D313"/>
      <c r="E313"/>
      <c r="F313"/>
      <c r="G313"/>
      <c r="H313"/>
      <c r="I313"/>
      <c r="J313"/>
      <c r="K313"/>
      <c r="L313"/>
      <c r="M313"/>
      <c r="N313" s="111"/>
    </row>
    <row r="314" spans="2:14" x14ac:dyDescent="0.25">
      <c r="B314"/>
      <c r="C314"/>
      <c r="D314"/>
      <c r="E314"/>
      <c r="F314"/>
      <c r="G314"/>
      <c r="H314"/>
      <c r="I314"/>
      <c r="J314"/>
      <c r="K314"/>
      <c r="L314"/>
      <c r="M314"/>
      <c r="N314" s="111"/>
    </row>
    <row r="315" spans="2:14" x14ac:dyDescent="0.25">
      <c r="B315"/>
      <c r="C315"/>
      <c r="D315"/>
      <c r="E315"/>
      <c r="F315"/>
      <c r="G315"/>
      <c r="H315"/>
      <c r="I315"/>
      <c r="J315"/>
      <c r="K315"/>
      <c r="L315"/>
      <c r="M315"/>
      <c r="N315" s="111"/>
    </row>
    <row r="316" spans="2:14" x14ac:dyDescent="0.25">
      <c r="B316"/>
      <c r="C316"/>
      <c r="D316"/>
      <c r="E316"/>
      <c r="F316"/>
      <c r="G316"/>
      <c r="H316"/>
      <c r="I316"/>
      <c r="J316"/>
      <c r="K316"/>
      <c r="L316"/>
      <c r="M316"/>
      <c r="N316" s="111"/>
    </row>
    <row r="317" spans="2:14" x14ac:dyDescent="0.25">
      <c r="B317"/>
      <c r="C317"/>
      <c r="D317"/>
      <c r="E317"/>
      <c r="F317"/>
      <c r="G317"/>
      <c r="H317"/>
      <c r="I317"/>
      <c r="J317"/>
      <c r="K317"/>
      <c r="L317"/>
      <c r="M317"/>
      <c r="N317" s="111"/>
    </row>
    <row r="318" spans="2:14" x14ac:dyDescent="0.25">
      <c r="B318"/>
      <c r="C318"/>
      <c r="D318"/>
      <c r="E318"/>
      <c r="F318"/>
      <c r="G318"/>
      <c r="H318"/>
      <c r="I318"/>
      <c r="J318"/>
      <c r="K318"/>
      <c r="L318"/>
      <c r="M318"/>
      <c r="N318" s="111"/>
    </row>
    <row r="319" spans="2:14" x14ac:dyDescent="0.25">
      <c r="B319"/>
      <c r="C319"/>
      <c r="D319"/>
      <c r="E319"/>
      <c r="F319"/>
      <c r="G319"/>
      <c r="H319"/>
      <c r="I319"/>
      <c r="J319"/>
      <c r="K319"/>
      <c r="L319"/>
      <c r="M319"/>
      <c r="N319" s="111"/>
    </row>
    <row r="320" spans="2:14" x14ac:dyDescent="0.25">
      <c r="B320"/>
      <c r="C320"/>
      <c r="D320"/>
      <c r="E320"/>
      <c r="F320"/>
      <c r="G320"/>
      <c r="H320"/>
      <c r="I320"/>
      <c r="J320"/>
      <c r="K320"/>
      <c r="L320"/>
      <c r="M320"/>
      <c r="N320" s="111"/>
    </row>
    <row r="321" spans="2:14" x14ac:dyDescent="0.25">
      <c r="B321"/>
      <c r="C321"/>
      <c r="D321"/>
      <c r="E321"/>
      <c r="F321"/>
      <c r="G321"/>
      <c r="H321"/>
      <c r="I321"/>
      <c r="J321"/>
      <c r="K321"/>
      <c r="L321"/>
      <c r="M321"/>
      <c r="N321" s="111"/>
    </row>
    <row r="322" spans="2:14" x14ac:dyDescent="0.25">
      <c r="B322"/>
      <c r="C322"/>
      <c r="D322"/>
      <c r="E322"/>
      <c r="F322"/>
      <c r="G322"/>
      <c r="H322"/>
      <c r="I322"/>
      <c r="J322"/>
      <c r="K322"/>
      <c r="L322"/>
      <c r="M322"/>
      <c r="N322" s="111"/>
    </row>
    <row r="323" spans="2:14" x14ac:dyDescent="0.25">
      <c r="B323"/>
      <c r="C323"/>
      <c r="D323"/>
      <c r="E323"/>
      <c r="F323"/>
      <c r="G323"/>
      <c r="H323"/>
      <c r="I323"/>
      <c r="J323"/>
      <c r="K323"/>
      <c r="L323"/>
      <c r="M323"/>
      <c r="N323" s="111"/>
    </row>
    <row r="324" spans="2:14" x14ac:dyDescent="0.25">
      <c r="B324"/>
      <c r="C324"/>
      <c r="D324"/>
      <c r="E324"/>
      <c r="F324"/>
      <c r="G324"/>
      <c r="H324"/>
      <c r="I324"/>
      <c r="J324"/>
      <c r="K324"/>
      <c r="L324"/>
      <c r="M324"/>
      <c r="N324" s="111"/>
    </row>
    <row r="325" spans="2:14" x14ac:dyDescent="0.25">
      <c r="B325"/>
      <c r="C325"/>
      <c r="D325"/>
      <c r="E325"/>
      <c r="F325"/>
      <c r="G325"/>
      <c r="H325"/>
      <c r="I325"/>
      <c r="J325"/>
      <c r="K325"/>
      <c r="L325"/>
      <c r="M325"/>
      <c r="N325" s="111"/>
    </row>
    <row r="326" spans="2:14" x14ac:dyDescent="0.25">
      <c r="B326"/>
      <c r="C326"/>
      <c r="D326"/>
      <c r="E326"/>
      <c r="F326"/>
      <c r="G326"/>
      <c r="H326"/>
      <c r="I326"/>
      <c r="J326"/>
      <c r="K326"/>
      <c r="L326"/>
      <c r="M326"/>
      <c r="N326" s="111"/>
    </row>
    <row r="327" spans="2:14" x14ac:dyDescent="0.25">
      <c r="B327"/>
      <c r="C327"/>
      <c r="D327"/>
      <c r="E327"/>
      <c r="F327"/>
      <c r="G327"/>
      <c r="H327"/>
      <c r="I327"/>
      <c r="J327"/>
      <c r="K327"/>
      <c r="L327"/>
      <c r="M327"/>
      <c r="N327" s="111"/>
    </row>
    <row r="328" spans="2:14" x14ac:dyDescent="0.25">
      <c r="B328"/>
      <c r="C328"/>
      <c r="D328"/>
      <c r="E328"/>
      <c r="F328"/>
      <c r="G328"/>
      <c r="H328"/>
      <c r="I328"/>
      <c r="J328"/>
      <c r="K328"/>
      <c r="L328"/>
      <c r="M328"/>
      <c r="N328" s="111"/>
    </row>
    <row r="329" spans="2:14" x14ac:dyDescent="0.25">
      <c r="B329"/>
      <c r="C329"/>
      <c r="D329"/>
      <c r="E329"/>
      <c r="F329"/>
      <c r="G329"/>
      <c r="H329"/>
      <c r="I329"/>
      <c r="J329"/>
      <c r="K329"/>
      <c r="L329"/>
      <c r="M329"/>
      <c r="N329" s="111"/>
    </row>
    <row r="330" spans="2:14" x14ac:dyDescent="0.25">
      <c r="B330"/>
      <c r="C330"/>
      <c r="D330"/>
      <c r="E330"/>
      <c r="F330"/>
      <c r="G330"/>
      <c r="H330"/>
      <c r="I330"/>
      <c r="J330"/>
      <c r="K330"/>
      <c r="L330"/>
      <c r="M330"/>
      <c r="N330" s="111"/>
    </row>
    <row r="331" spans="2:14" x14ac:dyDescent="0.25">
      <c r="B331"/>
      <c r="C331"/>
      <c r="D331"/>
      <c r="E331"/>
      <c r="F331"/>
      <c r="G331"/>
      <c r="H331"/>
      <c r="I331"/>
      <c r="J331"/>
      <c r="K331"/>
      <c r="L331"/>
      <c r="M331"/>
      <c r="N331" s="111"/>
    </row>
    <row r="332" spans="2:14" x14ac:dyDescent="0.25">
      <c r="B332"/>
      <c r="C332"/>
      <c r="D332"/>
      <c r="E332"/>
      <c r="F332"/>
      <c r="G332"/>
      <c r="H332"/>
      <c r="I332"/>
      <c r="J332"/>
      <c r="K332"/>
      <c r="L332"/>
      <c r="M332"/>
      <c r="N332" s="111"/>
    </row>
    <row r="333" spans="2:14" x14ac:dyDescent="0.25">
      <c r="B333"/>
      <c r="C333"/>
      <c r="D333"/>
      <c r="E333"/>
      <c r="F333"/>
      <c r="G333"/>
      <c r="H333"/>
      <c r="I333"/>
      <c r="J333"/>
      <c r="K333"/>
      <c r="L333"/>
      <c r="M333"/>
      <c r="N333" s="111"/>
    </row>
    <row r="334" spans="2:14" x14ac:dyDescent="0.25">
      <c r="B334"/>
      <c r="C334"/>
      <c r="D334"/>
      <c r="E334"/>
      <c r="F334"/>
      <c r="G334"/>
      <c r="H334"/>
      <c r="I334"/>
      <c r="J334"/>
      <c r="K334"/>
      <c r="L334"/>
      <c r="M334"/>
      <c r="N334" s="111"/>
    </row>
    <row r="335" spans="2:14" x14ac:dyDescent="0.25">
      <c r="B335"/>
      <c r="C335"/>
      <c r="D335"/>
      <c r="E335"/>
      <c r="F335"/>
      <c r="G335"/>
      <c r="H335"/>
      <c r="I335"/>
      <c r="J335"/>
      <c r="K335"/>
      <c r="L335"/>
      <c r="M335"/>
      <c r="N335" s="111"/>
    </row>
    <row r="336" spans="2:14" x14ac:dyDescent="0.25">
      <c r="B336"/>
      <c r="C336"/>
      <c r="D336"/>
      <c r="E336"/>
      <c r="F336"/>
      <c r="G336"/>
      <c r="H336"/>
      <c r="I336"/>
      <c r="J336"/>
      <c r="K336"/>
      <c r="L336"/>
      <c r="M336"/>
      <c r="N336" s="111"/>
    </row>
    <row r="337" spans="2:14" x14ac:dyDescent="0.25">
      <c r="B337"/>
      <c r="C337"/>
      <c r="D337"/>
      <c r="E337"/>
      <c r="F337"/>
      <c r="G337"/>
      <c r="H337"/>
      <c r="I337"/>
      <c r="J337"/>
      <c r="K337"/>
      <c r="L337"/>
      <c r="M337"/>
      <c r="N337" s="111"/>
    </row>
    <row r="338" spans="2:14" x14ac:dyDescent="0.25">
      <c r="B338"/>
      <c r="C338"/>
      <c r="D338"/>
      <c r="E338"/>
      <c r="F338"/>
      <c r="G338"/>
      <c r="H338"/>
      <c r="I338"/>
      <c r="J338"/>
      <c r="K338"/>
      <c r="L338"/>
      <c r="M338"/>
      <c r="N338" s="111"/>
    </row>
    <row r="339" spans="2:14" x14ac:dyDescent="0.25">
      <c r="B339"/>
      <c r="C339"/>
      <c r="D339"/>
      <c r="E339"/>
      <c r="F339"/>
      <c r="G339"/>
      <c r="H339"/>
      <c r="I339"/>
      <c r="J339"/>
      <c r="K339"/>
      <c r="L339"/>
      <c r="M339"/>
      <c r="N339" s="111"/>
    </row>
    <row r="340" spans="2:14" x14ac:dyDescent="0.25">
      <c r="B340"/>
      <c r="C340"/>
      <c r="D340"/>
      <c r="E340"/>
      <c r="F340"/>
      <c r="G340"/>
      <c r="H340"/>
      <c r="I340"/>
      <c r="J340"/>
      <c r="K340"/>
      <c r="L340"/>
      <c r="M340"/>
      <c r="N340" s="111"/>
    </row>
    <row r="341" spans="2:14" x14ac:dyDescent="0.25">
      <c r="B341"/>
      <c r="C341"/>
      <c r="D341"/>
      <c r="E341"/>
      <c r="F341"/>
      <c r="G341"/>
      <c r="H341"/>
      <c r="I341"/>
      <c r="J341"/>
      <c r="K341"/>
      <c r="L341"/>
      <c r="M341"/>
      <c r="N341" s="111"/>
    </row>
    <row r="342" spans="2:14" x14ac:dyDescent="0.25">
      <c r="B342"/>
      <c r="C342"/>
      <c r="D342"/>
      <c r="E342"/>
      <c r="F342"/>
      <c r="G342"/>
      <c r="H342"/>
      <c r="I342"/>
      <c r="J342"/>
      <c r="K342"/>
      <c r="L342"/>
      <c r="M342"/>
      <c r="N342" s="111"/>
    </row>
    <row r="343" spans="2:14" x14ac:dyDescent="0.25">
      <c r="B343"/>
      <c r="C343"/>
      <c r="D343"/>
      <c r="E343"/>
      <c r="F343"/>
      <c r="G343"/>
      <c r="H343"/>
      <c r="I343"/>
      <c r="J343"/>
      <c r="K343"/>
      <c r="L343"/>
      <c r="M343"/>
      <c r="N343" s="111"/>
    </row>
    <row r="344" spans="2:14" x14ac:dyDescent="0.25">
      <c r="B344"/>
      <c r="C344"/>
      <c r="D344"/>
      <c r="E344"/>
      <c r="F344"/>
      <c r="G344"/>
      <c r="H344"/>
      <c r="I344"/>
      <c r="J344"/>
      <c r="K344"/>
      <c r="L344"/>
      <c r="M344"/>
      <c r="N344" s="111"/>
    </row>
    <row r="345" spans="2:14" x14ac:dyDescent="0.25">
      <c r="B345"/>
      <c r="C345"/>
      <c r="D345"/>
      <c r="E345"/>
      <c r="F345"/>
      <c r="G345"/>
      <c r="H345"/>
      <c r="I345"/>
      <c r="J345"/>
      <c r="K345"/>
      <c r="L345"/>
      <c r="M345"/>
      <c r="N345" s="111"/>
    </row>
    <row r="346" spans="2:14" x14ac:dyDescent="0.25">
      <c r="B346"/>
      <c r="C346"/>
      <c r="D346"/>
      <c r="E346"/>
      <c r="F346"/>
      <c r="G346"/>
      <c r="H346"/>
      <c r="I346"/>
      <c r="J346"/>
      <c r="K346"/>
      <c r="L346"/>
      <c r="M346"/>
      <c r="N346" s="111"/>
    </row>
    <row r="347" spans="2:14" x14ac:dyDescent="0.25">
      <c r="B347"/>
      <c r="C347"/>
      <c r="D347"/>
      <c r="E347"/>
      <c r="F347"/>
      <c r="G347"/>
      <c r="H347"/>
      <c r="I347"/>
      <c r="J347"/>
      <c r="K347"/>
      <c r="L347"/>
      <c r="M347"/>
      <c r="N347" s="111"/>
    </row>
    <row r="348" spans="2:14" x14ac:dyDescent="0.25">
      <c r="B348"/>
      <c r="C348"/>
      <c r="D348"/>
      <c r="E348"/>
      <c r="F348"/>
      <c r="G348"/>
      <c r="H348"/>
      <c r="I348"/>
      <c r="J348"/>
      <c r="K348"/>
      <c r="L348"/>
      <c r="M348"/>
      <c r="N348" s="111"/>
    </row>
    <row r="349" spans="2:14" x14ac:dyDescent="0.25">
      <c r="B349"/>
      <c r="C349"/>
      <c r="D349"/>
      <c r="E349"/>
      <c r="F349"/>
      <c r="G349"/>
      <c r="H349"/>
      <c r="I349"/>
      <c r="J349"/>
      <c r="K349"/>
      <c r="L349"/>
      <c r="M349"/>
      <c r="N349" s="111"/>
    </row>
    <row r="350" spans="2:14" x14ac:dyDescent="0.25">
      <c r="B350"/>
      <c r="C350"/>
      <c r="D350"/>
      <c r="E350"/>
      <c r="F350"/>
      <c r="G350"/>
      <c r="H350"/>
      <c r="I350"/>
      <c r="J350"/>
      <c r="K350"/>
      <c r="L350"/>
      <c r="M350"/>
      <c r="N350" s="111"/>
    </row>
    <row r="351" spans="2:14" x14ac:dyDescent="0.25">
      <c r="B351"/>
      <c r="C351"/>
      <c r="D351"/>
      <c r="E351"/>
      <c r="F351"/>
      <c r="G351"/>
      <c r="H351"/>
      <c r="I351"/>
      <c r="J351"/>
      <c r="K351"/>
      <c r="L351"/>
      <c r="M351"/>
      <c r="N351" s="111"/>
    </row>
    <row r="352" spans="2:14" x14ac:dyDescent="0.25">
      <c r="B352"/>
      <c r="C352"/>
      <c r="D352"/>
      <c r="E352"/>
      <c r="F352"/>
      <c r="G352"/>
      <c r="H352"/>
      <c r="I352"/>
      <c r="J352"/>
      <c r="K352"/>
      <c r="L352"/>
      <c r="M352"/>
      <c r="N352" s="111"/>
    </row>
    <row r="353" spans="2:14" x14ac:dyDescent="0.25">
      <c r="B353"/>
      <c r="C353"/>
      <c r="D353"/>
      <c r="E353"/>
      <c r="F353"/>
      <c r="G353"/>
      <c r="H353"/>
      <c r="I353"/>
      <c r="J353"/>
      <c r="K353"/>
      <c r="L353"/>
      <c r="M353"/>
      <c r="N353" s="111"/>
    </row>
    <row r="354" spans="2:14" x14ac:dyDescent="0.25">
      <c r="B354"/>
      <c r="C354"/>
      <c r="D354"/>
      <c r="E354"/>
      <c r="F354"/>
      <c r="G354"/>
      <c r="H354"/>
      <c r="I354"/>
      <c r="J354"/>
      <c r="K354"/>
      <c r="L354"/>
      <c r="M354"/>
      <c r="N354" s="111"/>
    </row>
    <row r="355" spans="2:14" x14ac:dyDescent="0.25">
      <c r="B355"/>
      <c r="C355"/>
      <c r="D355"/>
      <c r="E355"/>
      <c r="F355"/>
      <c r="G355"/>
      <c r="H355"/>
      <c r="I355"/>
      <c r="J355"/>
      <c r="K355"/>
      <c r="L355"/>
      <c r="M355"/>
      <c r="N355" s="111"/>
    </row>
    <row r="356" spans="2:14" x14ac:dyDescent="0.25">
      <c r="B356"/>
      <c r="C356"/>
      <c r="D356"/>
      <c r="E356"/>
      <c r="F356"/>
      <c r="G356"/>
      <c r="H356"/>
      <c r="I356"/>
      <c r="J356"/>
      <c r="K356"/>
      <c r="L356"/>
      <c r="M356"/>
      <c r="N356" s="111"/>
    </row>
    <row r="357" spans="2:14" x14ac:dyDescent="0.25">
      <c r="B357"/>
      <c r="C357"/>
      <c r="D357"/>
      <c r="E357"/>
      <c r="F357"/>
      <c r="G357"/>
      <c r="H357"/>
      <c r="I357"/>
      <c r="J357"/>
      <c r="K357"/>
      <c r="L357"/>
      <c r="M357"/>
      <c r="N357" s="111"/>
    </row>
    <row r="358" spans="2:14" x14ac:dyDescent="0.25">
      <c r="B358"/>
      <c r="C358"/>
      <c r="D358"/>
      <c r="E358"/>
      <c r="F358"/>
      <c r="G358"/>
      <c r="H358"/>
      <c r="I358"/>
      <c r="J358"/>
      <c r="K358"/>
      <c r="L358"/>
      <c r="M358"/>
      <c r="N358" s="111"/>
    </row>
    <row r="359" spans="2:14" x14ac:dyDescent="0.25">
      <c r="B359"/>
      <c r="C359"/>
      <c r="D359"/>
      <c r="E359"/>
      <c r="F359"/>
      <c r="G359"/>
      <c r="H359"/>
      <c r="I359"/>
      <c r="J359"/>
      <c r="K359"/>
      <c r="L359"/>
      <c r="M359"/>
      <c r="N359" s="111"/>
    </row>
    <row r="360" spans="2:14" x14ac:dyDescent="0.25">
      <c r="B360"/>
      <c r="C360"/>
      <c r="D360"/>
      <c r="E360"/>
      <c r="F360"/>
      <c r="G360"/>
      <c r="H360"/>
      <c r="I360"/>
      <c r="J360"/>
      <c r="K360"/>
      <c r="L360"/>
      <c r="M360"/>
      <c r="N360" s="111"/>
    </row>
    <row r="361" spans="2:14" x14ac:dyDescent="0.25">
      <c r="B361"/>
      <c r="C361"/>
      <c r="D361"/>
      <c r="E361"/>
      <c r="F361"/>
      <c r="G361"/>
      <c r="H361"/>
      <c r="I361"/>
      <c r="J361"/>
      <c r="K361"/>
      <c r="L361"/>
      <c r="M361"/>
      <c r="N361" s="111"/>
    </row>
    <row r="362" spans="2:14" x14ac:dyDescent="0.25">
      <c r="B362"/>
      <c r="C362"/>
      <c r="D362"/>
      <c r="E362"/>
      <c r="F362"/>
      <c r="G362"/>
      <c r="H362"/>
      <c r="I362"/>
      <c r="J362"/>
      <c r="K362"/>
      <c r="L362"/>
      <c r="M362"/>
      <c r="N362" s="111"/>
    </row>
    <row r="363" spans="2:14" x14ac:dyDescent="0.25">
      <c r="B363"/>
      <c r="C363"/>
      <c r="D363"/>
      <c r="E363"/>
      <c r="F363"/>
      <c r="G363"/>
      <c r="H363"/>
      <c r="I363"/>
      <c r="J363"/>
      <c r="K363"/>
      <c r="L363"/>
      <c r="M363"/>
      <c r="N363" s="111"/>
    </row>
    <row r="364" spans="2:14" x14ac:dyDescent="0.25">
      <c r="B364"/>
      <c r="C364"/>
      <c r="D364"/>
      <c r="E364"/>
      <c r="F364"/>
      <c r="G364"/>
      <c r="H364"/>
      <c r="I364"/>
      <c r="J364"/>
      <c r="K364"/>
      <c r="L364"/>
      <c r="M364"/>
      <c r="N364" s="111"/>
    </row>
    <row r="365" spans="2:14" x14ac:dyDescent="0.25">
      <c r="B365"/>
      <c r="C365"/>
      <c r="D365"/>
      <c r="E365"/>
      <c r="F365"/>
      <c r="G365"/>
      <c r="H365"/>
      <c r="I365"/>
      <c r="J365"/>
      <c r="K365"/>
      <c r="L365"/>
      <c r="M365"/>
      <c r="N365" s="111"/>
    </row>
    <row r="366" spans="2:14" x14ac:dyDescent="0.25">
      <c r="B366"/>
      <c r="C366"/>
      <c r="D366"/>
      <c r="E366"/>
      <c r="F366"/>
      <c r="G366"/>
      <c r="H366"/>
      <c r="I366"/>
      <c r="J366"/>
      <c r="K366"/>
      <c r="L366"/>
      <c r="M366"/>
      <c r="N366" s="111"/>
    </row>
    <row r="367" spans="2:14" x14ac:dyDescent="0.25">
      <c r="B367"/>
      <c r="C367"/>
      <c r="D367"/>
      <c r="E367"/>
      <c r="F367"/>
      <c r="G367"/>
      <c r="H367"/>
      <c r="I367"/>
      <c r="J367"/>
      <c r="K367"/>
      <c r="L367"/>
      <c r="M367"/>
      <c r="N367" s="111"/>
    </row>
    <row r="368" spans="2:14" x14ac:dyDescent="0.25">
      <c r="B368"/>
      <c r="C368"/>
      <c r="D368"/>
      <c r="E368"/>
      <c r="F368"/>
      <c r="G368"/>
      <c r="H368"/>
      <c r="I368"/>
      <c r="J368"/>
      <c r="K368"/>
      <c r="L368"/>
      <c r="M368"/>
      <c r="N368" s="111"/>
    </row>
    <row r="369" spans="2:14" x14ac:dyDescent="0.25">
      <c r="B369"/>
      <c r="C369"/>
      <c r="D369"/>
      <c r="E369"/>
      <c r="F369"/>
      <c r="G369"/>
      <c r="H369"/>
      <c r="I369"/>
      <c r="J369"/>
      <c r="K369"/>
      <c r="L369"/>
      <c r="M369"/>
      <c r="N369" s="111"/>
    </row>
    <row r="370" spans="2:14" x14ac:dyDescent="0.25">
      <c r="B370"/>
      <c r="C370"/>
      <c r="D370"/>
      <c r="E370"/>
      <c r="F370"/>
      <c r="G370"/>
      <c r="H370"/>
      <c r="I370"/>
      <c r="J370"/>
      <c r="K370"/>
      <c r="L370"/>
      <c r="M370"/>
      <c r="N370" s="111"/>
    </row>
    <row r="371" spans="2:14" x14ac:dyDescent="0.25">
      <c r="B371"/>
      <c r="C371"/>
      <c r="D371"/>
      <c r="E371"/>
      <c r="F371"/>
      <c r="G371"/>
      <c r="H371"/>
      <c r="I371"/>
      <c r="J371"/>
      <c r="K371"/>
      <c r="L371"/>
      <c r="M371"/>
      <c r="N371" s="111"/>
    </row>
    <row r="372" spans="2:14" x14ac:dyDescent="0.25">
      <c r="B372"/>
      <c r="C372"/>
      <c r="D372"/>
      <c r="E372"/>
      <c r="F372"/>
      <c r="G372"/>
      <c r="H372"/>
      <c r="I372"/>
      <c r="J372"/>
      <c r="K372"/>
      <c r="L372"/>
      <c r="M372"/>
      <c r="N372" s="111"/>
    </row>
    <row r="373" spans="2:14" x14ac:dyDescent="0.25">
      <c r="B373"/>
      <c r="C373"/>
      <c r="D373"/>
      <c r="E373"/>
      <c r="F373"/>
      <c r="G373"/>
      <c r="H373"/>
      <c r="I373"/>
      <c r="J373"/>
      <c r="K373"/>
      <c r="L373"/>
      <c r="M373"/>
      <c r="N373" s="111"/>
    </row>
    <row r="374" spans="2:14" x14ac:dyDescent="0.25">
      <c r="B374"/>
      <c r="C374"/>
      <c r="D374"/>
      <c r="E374"/>
      <c r="F374"/>
      <c r="G374"/>
      <c r="H374"/>
      <c r="I374"/>
      <c r="J374"/>
      <c r="K374"/>
      <c r="L374"/>
      <c r="M374"/>
      <c r="N374" s="111"/>
    </row>
    <row r="375" spans="2:14" x14ac:dyDescent="0.25">
      <c r="B375"/>
      <c r="C375"/>
      <c r="D375"/>
      <c r="E375"/>
      <c r="F375"/>
      <c r="G375"/>
      <c r="H375"/>
      <c r="I375"/>
      <c r="J375"/>
      <c r="K375"/>
      <c r="L375"/>
      <c r="M375"/>
      <c r="N375" s="111"/>
    </row>
    <row r="376" spans="2:14" x14ac:dyDescent="0.25">
      <c r="B376"/>
      <c r="C376"/>
      <c r="D376"/>
      <c r="E376"/>
      <c r="F376"/>
      <c r="G376"/>
      <c r="H376"/>
      <c r="I376"/>
      <c r="J376"/>
      <c r="K376"/>
      <c r="L376"/>
      <c r="M376"/>
      <c r="N376" s="111"/>
    </row>
    <row r="377" spans="2:14" x14ac:dyDescent="0.25">
      <c r="B377"/>
      <c r="C377"/>
      <c r="D377"/>
      <c r="E377"/>
      <c r="F377"/>
      <c r="G377"/>
      <c r="H377"/>
      <c r="I377"/>
      <c r="J377"/>
      <c r="K377"/>
      <c r="L377"/>
      <c r="M377"/>
      <c r="N377" s="111"/>
    </row>
    <row r="378" spans="2:14" x14ac:dyDescent="0.25">
      <c r="B378"/>
      <c r="C378"/>
      <c r="D378"/>
      <c r="E378"/>
      <c r="F378"/>
      <c r="G378"/>
      <c r="H378"/>
      <c r="I378"/>
      <c r="J378"/>
      <c r="K378"/>
      <c r="L378"/>
      <c r="M378"/>
      <c r="N378" s="111"/>
    </row>
    <row r="379" spans="2:14" x14ac:dyDescent="0.25">
      <c r="B379"/>
      <c r="C379"/>
      <c r="D379"/>
      <c r="E379"/>
      <c r="F379"/>
      <c r="G379"/>
      <c r="H379"/>
      <c r="I379"/>
      <c r="J379"/>
      <c r="K379"/>
      <c r="L379"/>
      <c r="M379"/>
      <c r="N379" s="111"/>
    </row>
    <row r="380" spans="2:14" x14ac:dyDescent="0.25">
      <c r="B380"/>
      <c r="C380"/>
      <c r="D380"/>
      <c r="E380"/>
      <c r="F380"/>
      <c r="G380"/>
      <c r="H380"/>
      <c r="I380"/>
      <c r="J380"/>
      <c r="K380"/>
      <c r="L380"/>
      <c r="M380"/>
      <c r="N380" s="111"/>
    </row>
    <row r="381" spans="2:14" x14ac:dyDescent="0.25">
      <c r="B381"/>
      <c r="C381"/>
      <c r="D381"/>
      <c r="E381"/>
      <c r="F381"/>
      <c r="G381"/>
      <c r="H381"/>
      <c r="I381"/>
      <c r="J381"/>
      <c r="K381"/>
      <c r="L381"/>
      <c r="M381"/>
      <c r="N381" s="111"/>
    </row>
    <row r="382" spans="2:14" x14ac:dyDescent="0.25">
      <c r="B382"/>
      <c r="C382"/>
      <c r="D382"/>
      <c r="E382"/>
      <c r="F382"/>
      <c r="G382"/>
      <c r="H382"/>
      <c r="I382"/>
      <c r="J382"/>
      <c r="K382"/>
      <c r="L382"/>
      <c r="M382"/>
      <c r="N382" s="111"/>
    </row>
    <row r="383" spans="2:14" x14ac:dyDescent="0.25">
      <c r="B383"/>
      <c r="C383"/>
      <c r="D383"/>
      <c r="E383"/>
      <c r="F383"/>
      <c r="G383"/>
      <c r="H383"/>
      <c r="I383"/>
      <c r="J383"/>
      <c r="K383"/>
      <c r="L383"/>
      <c r="M383"/>
      <c r="N383" s="111"/>
    </row>
    <row r="384" spans="2:14" x14ac:dyDescent="0.25">
      <c r="B384"/>
      <c r="C384"/>
      <c r="D384"/>
      <c r="E384"/>
      <c r="F384"/>
      <c r="G384"/>
      <c r="H384"/>
      <c r="I384"/>
      <c r="J384"/>
      <c r="K384"/>
      <c r="L384"/>
      <c r="M384"/>
      <c r="N384" s="111"/>
    </row>
    <row r="385" spans="2:14" x14ac:dyDescent="0.25">
      <c r="B385"/>
      <c r="C385"/>
      <c r="D385"/>
      <c r="E385"/>
      <c r="F385"/>
      <c r="G385"/>
      <c r="H385"/>
      <c r="I385"/>
      <c r="J385"/>
      <c r="K385"/>
      <c r="L385"/>
      <c r="M385"/>
      <c r="N385" s="111"/>
    </row>
    <row r="386" spans="2:14" x14ac:dyDescent="0.25">
      <c r="B386"/>
      <c r="C386"/>
      <c r="D386"/>
      <c r="E386"/>
      <c r="F386"/>
      <c r="G386"/>
      <c r="H386"/>
      <c r="I386"/>
      <c r="J386"/>
      <c r="K386"/>
      <c r="L386"/>
      <c r="M386"/>
      <c r="N386" s="111"/>
    </row>
    <row r="387" spans="2:14" x14ac:dyDescent="0.25">
      <c r="B387"/>
      <c r="C387"/>
      <c r="D387"/>
      <c r="E387"/>
      <c r="F387"/>
      <c r="G387"/>
      <c r="H387"/>
      <c r="I387"/>
      <c r="J387"/>
      <c r="K387"/>
      <c r="L387"/>
      <c r="M387"/>
      <c r="N387" s="111"/>
    </row>
    <row r="388" spans="2:14" x14ac:dyDescent="0.25">
      <c r="B388"/>
      <c r="C388"/>
      <c r="D388"/>
      <c r="E388"/>
      <c r="F388"/>
      <c r="G388"/>
      <c r="H388"/>
      <c r="I388"/>
      <c r="J388"/>
      <c r="K388"/>
      <c r="L388"/>
      <c r="M388"/>
      <c r="N388" s="111"/>
    </row>
    <row r="389" spans="2:14" x14ac:dyDescent="0.25">
      <c r="B389"/>
      <c r="C389"/>
      <c r="D389"/>
      <c r="E389"/>
      <c r="F389"/>
      <c r="G389"/>
      <c r="H389"/>
      <c r="I389"/>
      <c r="J389"/>
      <c r="K389"/>
      <c r="L389"/>
      <c r="M389"/>
      <c r="N389" s="111"/>
    </row>
    <row r="390" spans="2:14" x14ac:dyDescent="0.25">
      <c r="B390"/>
      <c r="C390"/>
      <c r="D390"/>
      <c r="E390"/>
      <c r="F390"/>
      <c r="G390"/>
      <c r="H390"/>
      <c r="I390"/>
      <c r="J390"/>
      <c r="K390"/>
      <c r="L390"/>
      <c r="M390"/>
      <c r="N390" s="111"/>
    </row>
    <row r="391" spans="2:14" x14ac:dyDescent="0.25">
      <c r="B391"/>
      <c r="C391"/>
      <c r="D391"/>
      <c r="E391"/>
      <c r="F391"/>
      <c r="G391"/>
      <c r="H391"/>
      <c r="I391"/>
      <c r="J391"/>
      <c r="K391"/>
      <c r="L391"/>
      <c r="M391"/>
      <c r="N391" s="111"/>
    </row>
    <row r="392" spans="2:14" x14ac:dyDescent="0.25">
      <c r="B392"/>
      <c r="C392"/>
      <c r="D392"/>
      <c r="E392"/>
      <c r="F392"/>
      <c r="G392"/>
      <c r="H392"/>
      <c r="I392"/>
      <c r="J392"/>
      <c r="K392"/>
      <c r="L392"/>
      <c r="M392"/>
      <c r="N392" s="111"/>
    </row>
    <row r="393" spans="2:14" x14ac:dyDescent="0.25">
      <c r="B393"/>
      <c r="C393"/>
      <c r="D393"/>
      <c r="E393"/>
      <c r="F393"/>
      <c r="G393"/>
      <c r="H393"/>
      <c r="I393"/>
      <c r="J393"/>
      <c r="K393"/>
      <c r="L393"/>
      <c r="M393"/>
      <c r="N393" s="111"/>
    </row>
    <row r="394" spans="2:14" x14ac:dyDescent="0.25">
      <c r="B394"/>
      <c r="C394"/>
      <c r="D394"/>
      <c r="E394"/>
      <c r="F394"/>
      <c r="G394"/>
      <c r="H394"/>
      <c r="I394"/>
      <c r="J394"/>
      <c r="K394"/>
      <c r="L394"/>
      <c r="M394"/>
      <c r="N394" s="111"/>
    </row>
    <row r="395" spans="2:14" x14ac:dyDescent="0.25">
      <c r="B395"/>
      <c r="C395"/>
      <c r="D395"/>
      <c r="E395"/>
      <c r="F395"/>
      <c r="G395"/>
      <c r="H395"/>
      <c r="I395"/>
      <c r="J395"/>
      <c r="K395"/>
      <c r="L395"/>
      <c r="M395"/>
      <c r="N395" s="111"/>
    </row>
    <row r="396" spans="2:14" x14ac:dyDescent="0.25">
      <c r="B396"/>
      <c r="C396"/>
      <c r="D396"/>
      <c r="E396"/>
      <c r="F396"/>
      <c r="G396"/>
      <c r="H396"/>
      <c r="I396"/>
      <c r="J396"/>
      <c r="K396"/>
      <c r="L396"/>
      <c r="M396"/>
      <c r="N396" s="111"/>
    </row>
    <row r="397" spans="2:14" x14ac:dyDescent="0.25">
      <c r="B397"/>
      <c r="C397"/>
      <c r="D397"/>
      <c r="E397"/>
      <c r="F397"/>
      <c r="G397"/>
      <c r="H397"/>
      <c r="I397"/>
      <c r="J397"/>
      <c r="K397"/>
      <c r="L397"/>
      <c r="M397"/>
      <c r="N397" s="111"/>
    </row>
    <row r="398" spans="2:14" x14ac:dyDescent="0.25">
      <c r="B398"/>
      <c r="C398"/>
      <c r="D398"/>
      <c r="E398"/>
      <c r="F398"/>
      <c r="G398"/>
      <c r="H398"/>
      <c r="I398"/>
      <c r="J398"/>
      <c r="K398"/>
      <c r="L398"/>
      <c r="M398"/>
      <c r="N398" s="111"/>
    </row>
    <row r="399" spans="2:14" x14ac:dyDescent="0.25">
      <c r="B399"/>
      <c r="C399"/>
      <c r="D399"/>
      <c r="E399"/>
      <c r="F399"/>
      <c r="G399"/>
      <c r="H399"/>
      <c r="I399"/>
      <c r="J399"/>
      <c r="K399"/>
      <c r="L399"/>
      <c r="M399"/>
      <c r="N399" s="111"/>
    </row>
    <row r="400" spans="2:14" x14ac:dyDescent="0.25">
      <c r="B400"/>
      <c r="C400"/>
      <c r="D400"/>
      <c r="E400"/>
      <c r="F400"/>
      <c r="G400"/>
      <c r="H400"/>
      <c r="I400"/>
      <c r="J400"/>
      <c r="K400"/>
      <c r="L400"/>
      <c r="M400"/>
      <c r="N400" s="111"/>
    </row>
    <row r="401" spans="2:14" x14ac:dyDescent="0.25">
      <c r="B401"/>
      <c r="C401"/>
      <c r="D401"/>
      <c r="E401"/>
      <c r="F401"/>
      <c r="G401"/>
      <c r="H401"/>
      <c r="I401"/>
      <c r="J401"/>
      <c r="K401"/>
      <c r="L401"/>
      <c r="M401"/>
      <c r="N401" s="111"/>
    </row>
    <row r="402" spans="2:14" x14ac:dyDescent="0.25">
      <c r="B402"/>
      <c r="C402"/>
      <c r="D402"/>
      <c r="E402"/>
      <c r="F402"/>
      <c r="G402"/>
      <c r="H402"/>
      <c r="I402"/>
      <c r="J402"/>
      <c r="K402"/>
      <c r="L402"/>
      <c r="M402"/>
      <c r="N402" s="111"/>
    </row>
    <row r="403" spans="2:14" x14ac:dyDescent="0.25">
      <c r="B403"/>
      <c r="C403"/>
      <c r="D403"/>
      <c r="E403"/>
      <c r="F403"/>
      <c r="G403"/>
      <c r="H403"/>
      <c r="I403"/>
      <c r="J403"/>
      <c r="K403"/>
      <c r="L403"/>
      <c r="M403"/>
      <c r="N403" s="111"/>
    </row>
    <row r="404" spans="2:14" x14ac:dyDescent="0.25">
      <c r="B404"/>
      <c r="C404"/>
      <c r="D404"/>
      <c r="E404"/>
      <c r="F404"/>
      <c r="G404"/>
      <c r="H404"/>
      <c r="I404"/>
      <c r="J404"/>
      <c r="K404"/>
      <c r="L404"/>
      <c r="M404"/>
      <c r="N404" s="111"/>
    </row>
    <row r="405" spans="2:14" x14ac:dyDescent="0.25">
      <c r="B405"/>
      <c r="C405"/>
      <c r="D405"/>
      <c r="E405"/>
      <c r="F405"/>
      <c r="G405"/>
      <c r="H405"/>
      <c r="I405"/>
      <c r="J405"/>
      <c r="K405"/>
      <c r="L405"/>
      <c r="M405"/>
      <c r="N405" s="111"/>
    </row>
    <row r="406" spans="2:14" x14ac:dyDescent="0.25">
      <c r="B406"/>
      <c r="C406"/>
      <c r="D406"/>
      <c r="E406"/>
      <c r="F406"/>
      <c r="G406"/>
      <c r="H406"/>
      <c r="I406"/>
      <c r="J406"/>
      <c r="K406"/>
      <c r="L406"/>
      <c r="M406"/>
      <c r="N406" s="111"/>
    </row>
    <row r="407" spans="2:14" x14ac:dyDescent="0.25">
      <c r="B407"/>
      <c r="C407"/>
      <c r="D407"/>
      <c r="E407"/>
      <c r="F407"/>
      <c r="G407"/>
      <c r="H407"/>
      <c r="I407"/>
      <c r="J407"/>
      <c r="K407"/>
      <c r="L407"/>
      <c r="M407"/>
      <c r="N407" s="111"/>
    </row>
    <row r="408" spans="2:14" x14ac:dyDescent="0.25">
      <c r="B408"/>
      <c r="C408"/>
      <c r="D408"/>
      <c r="E408"/>
      <c r="F408"/>
      <c r="G408"/>
      <c r="H408"/>
      <c r="I408"/>
      <c r="J408"/>
      <c r="K408"/>
      <c r="L408"/>
      <c r="M408"/>
      <c r="N408" s="111"/>
    </row>
    <row r="409" spans="2:14" x14ac:dyDescent="0.25">
      <c r="B409"/>
      <c r="C409"/>
      <c r="D409"/>
      <c r="E409"/>
      <c r="F409"/>
      <c r="G409"/>
      <c r="H409"/>
      <c r="I409"/>
      <c r="J409"/>
      <c r="K409"/>
      <c r="L409"/>
      <c r="M409"/>
      <c r="N409" s="111"/>
    </row>
    <row r="410" spans="2:14" x14ac:dyDescent="0.25">
      <c r="B410"/>
      <c r="C410"/>
      <c r="D410"/>
      <c r="E410"/>
      <c r="F410"/>
      <c r="G410"/>
      <c r="H410"/>
      <c r="I410"/>
      <c r="J410"/>
      <c r="K410"/>
      <c r="L410"/>
      <c r="M410"/>
      <c r="N410" s="111"/>
    </row>
    <row r="411" spans="2:14" x14ac:dyDescent="0.25">
      <c r="B411"/>
      <c r="C411"/>
      <c r="D411"/>
      <c r="E411"/>
      <c r="F411"/>
      <c r="G411"/>
      <c r="H411"/>
      <c r="I411"/>
      <c r="J411"/>
      <c r="K411"/>
      <c r="L411"/>
      <c r="M411"/>
      <c r="N411" s="111"/>
    </row>
    <row r="412" spans="2:14" x14ac:dyDescent="0.25">
      <c r="B412"/>
      <c r="C412"/>
      <c r="D412"/>
      <c r="E412"/>
      <c r="F412"/>
      <c r="G412"/>
      <c r="H412"/>
      <c r="I412"/>
      <c r="J412"/>
      <c r="K412"/>
      <c r="L412"/>
      <c r="M412"/>
      <c r="N412" s="111"/>
    </row>
    <row r="413" spans="2:14" x14ac:dyDescent="0.25">
      <c r="B413"/>
      <c r="C413"/>
      <c r="D413"/>
      <c r="E413"/>
      <c r="F413"/>
      <c r="G413"/>
      <c r="H413"/>
      <c r="I413"/>
      <c r="J413"/>
      <c r="K413"/>
      <c r="L413"/>
      <c r="M413"/>
      <c r="N413" s="111"/>
    </row>
    <row r="414" spans="2:14" x14ac:dyDescent="0.25">
      <c r="B414"/>
      <c r="C414"/>
      <c r="D414"/>
      <c r="E414"/>
      <c r="F414"/>
      <c r="G414"/>
      <c r="H414"/>
      <c r="I414"/>
      <c r="J414"/>
      <c r="K414"/>
      <c r="L414"/>
      <c r="M414"/>
      <c r="N414" s="111"/>
    </row>
    <row r="415" spans="2:14" x14ac:dyDescent="0.25">
      <c r="B415"/>
      <c r="C415"/>
      <c r="D415"/>
      <c r="E415"/>
      <c r="F415"/>
      <c r="G415"/>
      <c r="H415"/>
      <c r="I415"/>
      <c r="J415"/>
      <c r="K415"/>
      <c r="L415"/>
      <c r="M415"/>
      <c r="N415" s="111"/>
    </row>
    <row r="416" spans="2:14" x14ac:dyDescent="0.25">
      <c r="B416"/>
      <c r="C416"/>
      <c r="D416"/>
      <c r="E416"/>
      <c r="F416"/>
      <c r="G416"/>
      <c r="H416"/>
      <c r="I416"/>
      <c r="J416"/>
      <c r="K416"/>
      <c r="L416"/>
      <c r="M416"/>
      <c r="N416" s="111"/>
    </row>
    <row r="417" spans="2:14" x14ac:dyDescent="0.25">
      <c r="B417"/>
      <c r="C417"/>
      <c r="D417"/>
      <c r="E417"/>
      <c r="F417"/>
      <c r="G417"/>
      <c r="H417"/>
      <c r="I417"/>
      <c r="J417"/>
      <c r="K417"/>
      <c r="L417"/>
      <c r="M417"/>
      <c r="N417" s="111"/>
    </row>
    <row r="418" spans="2:14" x14ac:dyDescent="0.25">
      <c r="B418"/>
      <c r="C418"/>
      <c r="D418"/>
      <c r="E418"/>
      <c r="F418"/>
      <c r="G418"/>
      <c r="H418"/>
      <c r="I418"/>
      <c r="J418"/>
      <c r="K418"/>
      <c r="L418"/>
      <c r="M418"/>
      <c r="N418" s="111"/>
    </row>
    <row r="419" spans="2:14" x14ac:dyDescent="0.25">
      <c r="B419"/>
      <c r="C419"/>
      <c r="D419"/>
      <c r="E419"/>
      <c r="F419"/>
      <c r="G419"/>
      <c r="H419"/>
      <c r="I419"/>
      <c r="J419"/>
      <c r="K419"/>
      <c r="L419"/>
      <c r="M419"/>
      <c r="N419" s="111"/>
    </row>
    <row r="420" spans="2:14" x14ac:dyDescent="0.25">
      <c r="B420"/>
      <c r="C420"/>
      <c r="D420"/>
      <c r="E420"/>
      <c r="F420"/>
      <c r="G420"/>
      <c r="H420"/>
      <c r="I420"/>
      <c r="J420"/>
      <c r="K420"/>
      <c r="L420"/>
      <c r="M420"/>
      <c r="N420" s="111"/>
    </row>
    <row r="421" spans="2:14" x14ac:dyDescent="0.25">
      <c r="B421"/>
      <c r="C421"/>
      <c r="D421"/>
      <c r="E421"/>
      <c r="F421"/>
      <c r="G421"/>
      <c r="H421"/>
      <c r="I421"/>
      <c r="J421"/>
      <c r="K421"/>
      <c r="L421"/>
      <c r="M421"/>
      <c r="N421" s="111"/>
    </row>
    <row r="422" spans="2:14" x14ac:dyDescent="0.25">
      <c r="B422"/>
      <c r="C422"/>
      <c r="D422"/>
      <c r="E422"/>
      <c r="F422"/>
      <c r="G422"/>
      <c r="H422"/>
      <c r="I422"/>
      <c r="J422"/>
      <c r="K422"/>
      <c r="L422"/>
      <c r="M422"/>
      <c r="N422" s="111"/>
    </row>
    <row r="423" spans="2:14" x14ac:dyDescent="0.25">
      <c r="B423"/>
      <c r="C423"/>
      <c r="D423"/>
      <c r="E423"/>
      <c r="F423"/>
      <c r="G423"/>
      <c r="H423"/>
      <c r="I423"/>
      <c r="J423"/>
      <c r="K423"/>
      <c r="L423"/>
      <c r="M423"/>
      <c r="N423" s="111"/>
    </row>
    <row r="424" spans="2:14" x14ac:dyDescent="0.25">
      <c r="B424"/>
      <c r="C424"/>
      <c r="D424"/>
      <c r="E424"/>
      <c r="F424"/>
      <c r="G424"/>
      <c r="H424"/>
      <c r="I424"/>
      <c r="J424"/>
      <c r="K424"/>
      <c r="L424"/>
      <c r="M424"/>
      <c r="N424" s="111"/>
    </row>
    <row r="425" spans="2:14" x14ac:dyDescent="0.25">
      <c r="B425"/>
      <c r="C425"/>
      <c r="D425"/>
      <c r="E425"/>
      <c r="F425"/>
      <c r="G425"/>
      <c r="H425"/>
      <c r="I425"/>
      <c r="J425"/>
      <c r="K425"/>
      <c r="L425"/>
      <c r="M425"/>
      <c r="N425" s="111"/>
    </row>
    <row r="426" spans="2:14" x14ac:dyDescent="0.25">
      <c r="B426"/>
      <c r="C426"/>
      <c r="D426"/>
      <c r="E426"/>
      <c r="F426"/>
      <c r="G426"/>
      <c r="H426"/>
      <c r="I426"/>
      <c r="J426"/>
      <c r="K426"/>
      <c r="L426"/>
      <c r="M426"/>
      <c r="N426" s="111"/>
    </row>
    <row r="427" spans="2:14" x14ac:dyDescent="0.25">
      <c r="B427"/>
      <c r="C427"/>
      <c r="D427"/>
      <c r="E427"/>
      <c r="F427"/>
      <c r="G427"/>
      <c r="H427"/>
      <c r="I427"/>
      <c r="J427"/>
      <c r="K427"/>
      <c r="L427"/>
      <c r="M427"/>
      <c r="N427" s="111"/>
    </row>
    <row r="428" spans="2:14" x14ac:dyDescent="0.25">
      <c r="B428"/>
      <c r="C428"/>
      <c r="D428"/>
      <c r="E428"/>
      <c r="F428"/>
      <c r="G428"/>
      <c r="H428"/>
      <c r="I428"/>
      <c r="J428"/>
      <c r="K428"/>
      <c r="L428"/>
      <c r="M428"/>
      <c r="N428" s="111"/>
    </row>
    <row r="429" spans="2:14" x14ac:dyDescent="0.25">
      <c r="B429"/>
      <c r="C429"/>
      <c r="D429"/>
      <c r="E429"/>
      <c r="F429"/>
      <c r="G429"/>
      <c r="H429"/>
      <c r="I429"/>
      <c r="J429"/>
      <c r="K429"/>
      <c r="L429"/>
      <c r="M429"/>
      <c r="N429" s="111"/>
    </row>
    <row r="430" spans="2:14" x14ac:dyDescent="0.25">
      <c r="B430"/>
      <c r="C430"/>
      <c r="D430"/>
      <c r="E430"/>
      <c r="F430"/>
      <c r="G430"/>
      <c r="H430"/>
      <c r="I430"/>
      <c r="J430"/>
      <c r="K430"/>
      <c r="L430"/>
      <c r="M430"/>
      <c r="N430" s="111"/>
    </row>
    <row r="431" spans="2:14" x14ac:dyDescent="0.25">
      <c r="B431"/>
      <c r="C431"/>
      <c r="D431"/>
      <c r="E431"/>
      <c r="F431"/>
      <c r="G431"/>
      <c r="H431"/>
      <c r="I431"/>
      <c r="J431"/>
      <c r="K431"/>
      <c r="L431"/>
      <c r="M431"/>
      <c r="N431" s="111"/>
    </row>
    <row r="432" spans="2:14" x14ac:dyDescent="0.25">
      <c r="B432"/>
      <c r="C432"/>
      <c r="D432"/>
      <c r="E432"/>
      <c r="F432"/>
      <c r="G432"/>
      <c r="H432"/>
      <c r="I432"/>
      <c r="J432"/>
      <c r="K432"/>
      <c r="L432"/>
      <c r="M432"/>
      <c r="N432" s="111"/>
    </row>
    <row r="433" spans="2:14" x14ac:dyDescent="0.25">
      <c r="B433"/>
      <c r="C433"/>
      <c r="D433"/>
      <c r="E433"/>
      <c r="F433"/>
      <c r="G433"/>
      <c r="H433"/>
      <c r="I433"/>
      <c r="J433"/>
      <c r="K433"/>
      <c r="L433"/>
      <c r="M433"/>
      <c r="N433" s="111"/>
    </row>
    <row r="434" spans="2:14" x14ac:dyDescent="0.25">
      <c r="B434"/>
      <c r="C434"/>
      <c r="D434"/>
      <c r="E434"/>
      <c r="F434"/>
      <c r="G434"/>
      <c r="H434"/>
      <c r="I434"/>
      <c r="J434"/>
      <c r="K434"/>
      <c r="L434"/>
      <c r="M434"/>
      <c r="N434" s="111"/>
    </row>
    <row r="435" spans="2:14" x14ac:dyDescent="0.25">
      <c r="B435"/>
      <c r="C435"/>
      <c r="D435"/>
      <c r="E435"/>
      <c r="F435"/>
      <c r="G435"/>
      <c r="H435"/>
      <c r="I435"/>
      <c r="J435"/>
      <c r="K435"/>
      <c r="L435"/>
      <c r="M435"/>
      <c r="N435" s="111"/>
    </row>
    <row r="436" spans="2:14" x14ac:dyDescent="0.25">
      <c r="B436"/>
      <c r="C436"/>
      <c r="D436"/>
      <c r="E436"/>
      <c r="F436"/>
      <c r="G436"/>
      <c r="H436"/>
      <c r="I436"/>
      <c r="J436"/>
      <c r="K436"/>
      <c r="L436"/>
      <c r="M436"/>
      <c r="N436" s="111"/>
    </row>
    <row r="437" spans="2:14" x14ac:dyDescent="0.25">
      <c r="B437"/>
      <c r="C437"/>
      <c r="D437"/>
      <c r="E437"/>
      <c r="F437"/>
      <c r="G437"/>
      <c r="H437"/>
      <c r="I437"/>
      <c r="J437"/>
      <c r="K437"/>
      <c r="L437"/>
      <c r="M437"/>
      <c r="N437" s="111"/>
    </row>
    <row r="438" spans="2:14" x14ac:dyDescent="0.25">
      <c r="B438"/>
      <c r="C438"/>
      <c r="D438"/>
      <c r="E438"/>
      <c r="F438"/>
      <c r="G438"/>
      <c r="H438"/>
      <c r="I438"/>
      <c r="J438"/>
      <c r="K438"/>
      <c r="L438"/>
      <c r="M438"/>
      <c r="N438" s="111"/>
    </row>
    <row r="439" spans="2:14" x14ac:dyDescent="0.25">
      <c r="B439"/>
      <c r="C439"/>
      <c r="D439"/>
      <c r="E439"/>
      <c r="F439"/>
      <c r="G439"/>
      <c r="H439"/>
      <c r="I439"/>
      <c r="J439"/>
      <c r="K439"/>
      <c r="L439"/>
      <c r="M439"/>
      <c r="N439" s="111"/>
    </row>
    <row r="440" spans="2:14" x14ac:dyDescent="0.25">
      <c r="B440"/>
      <c r="C440"/>
      <c r="D440"/>
      <c r="E440"/>
      <c r="F440"/>
      <c r="G440"/>
      <c r="H440"/>
      <c r="I440"/>
      <c r="J440"/>
      <c r="K440"/>
      <c r="L440"/>
      <c r="M440"/>
      <c r="N440" s="111"/>
    </row>
    <row r="441" spans="2:14" x14ac:dyDescent="0.25">
      <c r="B441"/>
      <c r="C441"/>
      <c r="D441"/>
      <c r="E441"/>
      <c r="F441"/>
      <c r="G441"/>
      <c r="H441"/>
      <c r="I441"/>
      <c r="J441"/>
      <c r="K441"/>
      <c r="L441"/>
      <c r="M441"/>
      <c r="N441" s="111"/>
    </row>
    <row r="442" spans="2:14" x14ac:dyDescent="0.25">
      <c r="B442"/>
      <c r="C442"/>
      <c r="D442"/>
      <c r="E442"/>
      <c r="F442"/>
      <c r="G442"/>
      <c r="H442"/>
      <c r="I442"/>
      <c r="J442"/>
      <c r="K442"/>
      <c r="L442"/>
      <c r="M442"/>
      <c r="N442" s="111"/>
    </row>
    <row r="443" spans="2:14" x14ac:dyDescent="0.25">
      <c r="B443"/>
      <c r="C443"/>
      <c r="D443"/>
      <c r="E443"/>
      <c r="F443"/>
      <c r="G443"/>
      <c r="H443"/>
      <c r="I443"/>
      <c r="J443"/>
      <c r="K443"/>
      <c r="L443"/>
      <c r="M443"/>
      <c r="N443" s="111"/>
    </row>
    <row r="444" spans="2:14" x14ac:dyDescent="0.25">
      <c r="B444"/>
      <c r="C444"/>
      <c r="D444"/>
      <c r="E444"/>
      <c r="F444"/>
      <c r="G444"/>
      <c r="H444"/>
      <c r="I444"/>
      <c r="J444"/>
      <c r="K444"/>
      <c r="L444"/>
      <c r="M444"/>
      <c r="N444" s="111"/>
    </row>
    <row r="445" spans="2:14" x14ac:dyDescent="0.25">
      <c r="B445"/>
      <c r="C445"/>
      <c r="D445"/>
      <c r="E445"/>
      <c r="F445"/>
      <c r="G445"/>
      <c r="H445"/>
      <c r="I445"/>
      <c r="J445"/>
      <c r="K445"/>
      <c r="L445"/>
      <c r="M445"/>
      <c r="N445" s="111"/>
    </row>
    <row r="446" spans="2:14" x14ac:dyDescent="0.25">
      <c r="B446"/>
      <c r="C446"/>
      <c r="D446"/>
      <c r="E446"/>
      <c r="F446"/>
      <c r="G446"/>
      <c r="H446"/>
      <c r="I446"/>
      <c r="J446"/>
      <c r="K446"/>
      <c r="L446"/>
      <c r="M446"/>
      <c r="N446" s="111"/>
    </row>
    <row r="447" spans="2:14" x14ac:dyDescent="0.25">
      <c r="B447"/>
      <c r="C447"/>
      <c r="D447"/>
      <c r="E447"/>
      <c r="F447"/>
      <c r="G447"/>
      <c r="H447"/>
      <c r="I447"/>
      <c r="J447"/>
      <c r="K447"/>
      <c r="L447"/>
      <c r="M447"/>
      <c r="N447" s="111"/>
    </row>
    <row r="448" spans="2:14" x14ac:dyDescent="0.25">
      <c r="B448"/>
      <c r="C448"/>
      <c r="D448"/>
      <c r="E448"/>
      <c r="F448"/>
      <c r="G448"/>
      <c r="H448"/>
      <c r="I448"/>
      <c r="J448"/>
      <c r="K448"/>
      <c r="L448"/>
      <c r="M448"/>
      <c r="N448" s="111"/>
    </row>
    <row r="449" spans="2:14" x14ac:dyDescent="0.25">
      <c r="B449"/>
      <c r="C449"/>
      <c r="D449"/>
      <c r="E449"/>
      <c r="F449"/>
      <c r="G449"/>
      <c r="H449"/>
      <c r="I449"/>
      <c r="J449"/>
      <c r="K449"/>
      <c r="L449"/>
      <c r="M449"/>
      <c r="N449" s="111"/>
    </row>
    <row r="450" spans="2:14" x14ac:dyDescent="0.25">
      <c r="B450"/>
      <c r="C450"/>
      <c r="D450"/>
      <c r="E450"/>
      <c r="F450"/>
      <c r="G450"/>
      <c r="H450"/>
      <c r="I450"/>
      <c r="J450"/>
      <c r="K450"/>
      <c r="L450"/>
      <c r="M450"/>
      <c r="N450" s="111"/>
    </row>
    <row r="451" spans="2:14" x14ac:dyDescent="0.25">
      <c r="B451"/>
      <c r="C451"/>
      <c r="D451"/>
      <c r="E451"/>
      <c r="F451"/>
      <c r="G451"/>
      <c r="H451"/>
      <c r="I451"/>
      <c r="J451"/>
      <c r="K451"/>
      <c r="L451"/>
      <c r="M451"/>
      <c r="N451" s="111"/>
    </row>
    <row r="452" spans="2:14" x14ac:dyDescent="0.25">
      <c r="B452"/>
      <c r="C452"/>
      <c r="D452"/>
      <c r="E452"/>
      <c r="F452"/>
      <c r="G452"/>
      <c r="H452"/>
      <c r="I452"/>
      <c r="J452"/>
      <c r="K452"/>
      <c r="L452"/>
      <c r="M452"/>
      <c r="N452" s="111"/>
    </row>
    <row r="453" spans="2:14" x14ac:dyDescent="0.25">
      <c r="B453"/>
      <c r="C453"/>
      <c r="D453"/>
      <c r="E453"/>
      <c r="F453"/>
      <c r="G453"/>
      <c r="H453"/>
      <c r="I453"/>
      <c r="J453"/>
      <c r="K453"/>
      <c r="L453"/>
      <c r="M453"/>
      <c r="N453" s="111"/>
    </row>
    <row r="454" spans="2:14" x14ac:dyDescent="0.25">
      <c r="B454"/>
      <c r="C454"/>
      <c r="D454"/>
      <c r="E454"/>
      <c r="F454"/>
      <c r="G454"/>
      <c r="H454"/>
      <c r="I454"/>
      <c r="J454"/>
      <c r="K454"/>
      <c r="L454"/>
      <c r="M454"/>
      <c r="N454" s="111"/>
    </row>
    <row r="455" spans="2:14" x14ac:dyDescent="0.25">
      <c r="B455"/>
      <c r="C455"/>
      <c r="D455"/>
      <c r="E455"/>
      <c r="F455"/>
      <c r="G455"/>
      <c r="H455"/>
      <c r="I455"/>
      <c r="J455"/>
      <c r="K455"/>
      <c r="L455"/>
      <c r="M455"/>
      <c r="N455" s="111"/>
    </row>
    <row r="456" spans="2:14" x14ac:dyDescent="0.25">
      <c r="B456"/>
      <c r="C456"/>
      <c r="D456"/>
      <c r="E456"/>
      <c r="F456"/>
      <c r="G456"/>
      <c r="H456"/>
      <c r="I456"/>
      <c r="J456"/>
      <c r="K456"/>
      <c r="L456"/>
      <c r="M456"/>
      <c r="N456" s="111"/>
    </row>
    <row r="457" spans="2:14" x14ac:dyDescent="0.25">
      <c r="B457"/>
      <c r="C457"/>
      <c r="D457"/>
      <c r="E457"/>
      <c r="F457"/>
      <c r="G457"/>
      <c r="H457"/>
      <c r="I457"/>
      <c r="J457"/>
      <c r="K457"/>
      <c r="L457"/>
      <c r="M457"/>
      <c r="N457" s="111"/>
    </row>
    <row r="458" spans="2:14" x14ac:dyDescent="0.25">
      <c r="B458"/>
      <c r="C458"/>
      <c r="D458"/>
      <c r="E458"/>
      <c r="F458"/>
      <c r="G458"/>
      <c r="H458"/>
      <c r="I458"/>
      <c r="J458"/>
      <c r="K458"/>
      <c r="L458"/>
      <c r="M458"/>
      <c r="N458" s="111"/>
    </row>
    <row r="459" spans="2:14" x14ac:dyDescent="0.25">
      <c r="B459"/>
      <c r="C459"/>
      <c r="D459"/>
      <c r="E459"/>
      <c r="F459"/>
      <c r="G459"/>
      <c r="H459"/>
      <c r="I459"/>
      <c r="J459"/>
      <c r="K459"/>
      <c r="L459"/>
      <c r="M459"/>
      <c r="N459" s="111"/>
    </row>
    <row r="460" spans="2:14" x14ac:dyDescent="0.25">
      <c r="B460"/>
      <c r="C460"/>
      <c r="D460"/>
      <c r="E460"/>
      <c r="F460"/>
      <c r="G460"/>
      <c r="H460"/>
      <c r="I460"/>
      <c r="J460"/>
      <c r="K460"/>
      <c r="L460"/>
      <c r="M460"/>
      <c r="N460" s="111"/>
    </row>
    <row r="461" spans="2:14" x14ac:dyDescent="0.25">
      <c r="B461"/>
      <c r="C461"/>
      <c r="D461"/>
      <c r="E461"/>
      <c r="F461"/>
      <c r="G461"/>
      <c r="H461"/>
      <c r="I461"/>
      <c r="J461"/>
      <c r="K461"/>
      <c r="L461"/>
      <c r="M461"/>
      <c r="N461" s="111"/>
    </row>
    <row r="462" spans="2:14" x14ac:dyDescent="0.25">
      <c r="B462"/>
      <c r="C462"/>
      <c r="D462"/>
      <c r="E462"/>
      <c r="F462"/>
      <c r="G462"/>
      <c r="H462"/>
      <c r="I462"/>
      <c r="J462"/>
      <c r="K462"/>
      <c r="L462"/>
      <c r="M462"/>
      <c r="N462" s="111"/>
    </row>
    <row r="463" spans="2:14" x14ac:dyDescent="0.25">
      <c r="B463"/>
      <c r="C463"/>
      <c r="D463"/>
      <c r="E463"/>
      <c r="F463"/>
      <c r="G463"/>
      <c r="H463"/>
      <c r="I463"/>
      <c r="J463"/>
      <c r="K463"/>
      <c r="L463"/>
      <c r="M463"/>
      <c r="N463" s="111"/>
    </row>
    <row r="464" spans="2:14" x14ac:dyDescent="0.25">
      <c r="B464"/>
      <c r="C464"/>
      <c r="D464"/>
      <c r="E464"/>
      <c r="F464"/>
      <c r="G464"/>
      <c r="H464"/>
      <c r="I464"/>
      <c r="J464"/>
      <c r="K464"/>
      <c r="L464"/>
      <c r="M464"/>
      <c r="N464" s="111"/>
    </row>
    <row r="465" spans="2:14" x14ac:dyDescent="0.25">
      <c r="B465"/>
      <c r="C465"/>
      <c r="D465"/>
      <c r="E465"/>
      <c r="F465"/>
      <c r="G465"/>
      <c r="H465"/>
      <c r="I465"/>
      <c r="J465"/>
      <c r="K465"/>
      <c r="L465"/>
      <c r="M465"/>
      <c r="N465" s="111"/>
    </row>
    <row r="466" spans="2:14" x14ac:dyDescent="0.25">
      <c r="B466"/>
      <c r="C466"/>
      <c r="D466"/>
      <c r="E466"/>
      <c r="F466"/>
      <c r="G466"/>
      <c r="H466"/>
      <c r="I466"/>
      <c r="J466"/>
      <c r="K466"/>
      <c r="L466"/>
      <c r="M466"/>
      <c r="N466" s="111"/>
    </row>
    <row r="467" spans="2:14" x14ac:dyDescent="0.25">
      <c r="B467"/>
      <c r="C467"/>
      <c r="D467"/>
      <c r="E467"/>
      <c r="F467"/>
      <c r="G467"/>
      <c r="H467"/>
      <c r="I467"/>
      <c r="J467"/>
      <c r="K467"/>
      <c r="L467"/>
      <c r="M467"/>
      <c r="N467" s="111"/>
    </row>
    <row r="468" spans="2:14" x14ac:dyDescent="0.25">
      <c r="B468"/>
      <c r="C468"/>
      <c r="D468"/>
      <c r="E468"/>
      <c r="F468"/>
      <c r="G468"/>
      <c r="H468"/>
      <c r="I468"/>
      <c r="J468"/>
      <c r="K468"/>
      <c r="L468"/>
      <c r="M468"/>
      <c r="N468" s="111"/>
    </row>
    <row r="469" spans="2:14" x14ac:dyDescent="0.25">
      <c r="B469"/>
      <c r="C469"/>
      <c r="D469"/>
      <c r="E469"/>
      <c r="F469"/>
      <c r="G469"/>
      <c r="H469"/>
      <c r="I469"/>
      <c r="J469"/>
      <c r="K469"/>
      <c r="L469"/>
      <c r="M469"/>
      <c r="N469" s="111"/>
    </row>
    <row r="470" spans="2:14" x14ac:dyDescent="0.25">
      <c r="B470"/>
      <c r="C470"/>
      <c r="D470"/>
      <c r="E470"/>
      <c r="F470"/>
      <c r="G470"/>
      <c r="H470"/>
      <c r="I470"/>
      <c r="J470"/>
      <c r="K470"/>
      <c r="L470"/>
      <c r="M470"/>
      <c r="N470" s="111"/>
    </row>
    <row r="471" spans="2:14" x14ac:dyDescent="0.25">
      <c r="B471"/>
      <c r="C471"/>
      <c r="D471"/>
      <c r="E471"/>
      <c r="F471"/>
      <c r="G471"/>
      <c r="H471"/>
      <c r="I471"/>
      <c r="J471"/>
      <c r="K471"/>
      <c r="L471"/>
      <c r="M471"/>
      <c r="N471" s="111"/>
    </row>
    <row r="472" spans="2:14" x14ac:dyDescent="0.25">
      <c r="B472"/>
      <c r="C472"/>
      <c r="D472"/>
      <c r="E472"/>
      <c r="F472"/>
      <c r="G472"/>
      <c r="H472"/>
      <c r="I472"/>
      <c r="J472"/>
      <c r="K472"/>
      <c r="L472"/>
      <c r="M472"/>
      <c r="N472" s="111"/>
    </row>
    <row r="473" spans="2:14" x14ac:dyDescent="0.25">
      <c r="B473"/>
      <c r="C473"/>
      <c r="D473"/>
      <c r="E473"/>
      <c r="F473"/>
      <c r="G473"/>
      <c r="H473"/>
      <c r="I473"/>
      <c r="J473"/>
      <c r="K473"/>
      <c r="L473"/>
      <c r="M473"/>
      <c r="N473" s="111"/>
    </row>
    <row r="474" spans="2:14" x14ac:dyDescent="0.25">
      <c r="B474"/>
      <c r="C474"/>
      <c r="D474"/>
      <c r="E474"/>
      <c r="F474"/>
      <c r="G474"/>
      <c r="H474"/>
      <c r="I474"/>
      <c r="J474"/>
      <c r="K474"/>
      <c r="L474"/>
      <c r="M474"/>
      <c r="N474" s="111"/>
    </row>
    <row r="475" spans="2:14" x14ac:dyDescent="0.25">
      <c r="B475"/>
      <c r="C475"/>
      <c r="D475"/>
      <c r="E475"/>
      <c r="F475"/>
      <c r="G475"/>
      <c r="H475"/>
      <c r="I475"/>
      <c r="J475"/>
      <c r="K475"/>
      <c r="L475"/>
      <c r="M475"/>
      <c r="N475" s="111"/>
    </row>
    <row r="476" spans="2:14" x14ac:dyDescent="0.25">
      <c r="B476"/>
      <c r="C476"/>
      <c r="D476"/>
      <c r="E476"/>
      <c r="F476"/>
      <c r="G476"/>
      <c r="H476"/>
      <c r="I476"/>
      <c r="J476"/>
      <c r="K476"/>
      <c r="L476"/>
      <c r="M476"/>
      <c r="N476" s="111"/>
    </row>
    <row r="477" spans="2:14" x14ac:dyDescent="0.25">
      <c r="B477"/>
      <c r="C477"/>
      <c r="D477"/>
      <c r="E477"/>
      <c r="F477"/>
      <c r="G477"/>
      <c r="H477"/>
      <c r="I477"/>
      <c r="J477"/>
      <c r="K477"/>
      <c r="L477"/>
      <c r="M477"/>
      <c r="N477" s="111"/>
    </row>
    <row r="478" spans="2:14" x14ac:dyDescent="0.25">
      <c r="B478"/>
      <c r="C478"/>
      <c r="D478"/>
      <c r="E478"/>
      <c r="F478"/>
      <c r="G478"/>
      <c r="H478"/>
      <c r="I478"/>
      <c r="J478"/>
      <c r="K478"/>
      <c r="L478"/>
      <c r="M478"/>
      <c r="N478" s="111"/>
    </row>
    <row r="479" spans="2:14" x14ac:dyDescent="0.25">
      <c r="B479"/>
      <c r="C479"/>
      <c r="D479"/>
      <c r="E479"/>
      <c r="F479"/>
      <c r="G479"/>
      <c r="H479"/>
      <c r="I479"/>
      <c r="J479"/>
      <c r="K479"/>
      <c r="L479"/>
      <c r="M479"/>
      <c r="N479" s="111"/>
    </row>
    <row r="480" spans="2:14" x14ac:dyDescent="0.25">
      <c r="B480"/>
      <c r="C480"/>
      <c r="D480"/>
      <c r="E480"/>
      <c r="F480"/>
      <c r="G480"/>
      <c r="H480"/>
      <c r="I480"/>
      <c r="J480"/>
      <c r="K480"/>
      <c r="L480"/>
      <c r="M480"/>
      <c r="N480" s="111"/>
    </row>
    <row r="481" spans="2:14" x14ac:dyDescent="0.25">
      <c r="B481"/>
      <c r="C481"/>
      <c r="D481"/>
      <c r="E481"/>
      <c r="F481"/>
      <c r="G481"/>
      <c r="H481"/>
      <c r="I481"/>
      <c r="J481"/>
      <c r="K481"/>
      <c r="L481"/>
      <c r="M481"/>
      <c r="N481" s="111"/>
    </row>
    <row r="482" spans="2:14" x14ac:dyDescent="0.25">
      <c r="B482"/>
      <c r="C482"/>
      <c r="D482"/>
      <c r="E482"/>
      <c r="F482"/>
      <c r="G482"/>
      <c r="H482"/>
      <c r="I482"/>
      <c r="J482"/>
      <c r="K482"/>
      <c r="L482"/>
      <c r="M482"/>
      <c r="N482" s="111"/>
    </row>
    <row r="483" spans="2:14" x14ac:dyDescent="0.25">
      <c r="B483"/>
      <c r="C483"/>
      <c r="D483"/>
      <c r="E483"/>
      <c r="F483"/>
      <c r="G483"/>
      <c r="H483"/>
      <c r="I483"/>
      <c r="J483"/>
      <c r="K483"/>
      <c r="L483"/>
      <c r="M483"/>
      <c r="N483" s="111"/>
    </row>
    <row r="484" spans="2:14" x14ac:dyDescent="0.25">
      <c r="B484"/>
      <c r="C484"/>
      <c r="D484"/>
      <c r="E484"/>
      <c r="F484"/>
      <c r="G484"/>
      <c r="H484"/>
      <c r="I484"/>
      <c r="J484"/>
      <c r="K484"/>
      <c r="L484"/>
      <c r="M484"/>
      <c r="N484" s="111"/>
    </row>
    <row r="485" spans="2:14" x14ac:dyDescent="0.25">
      <c r="B485"/>
      <c r="C485"/>
      <c r="D485"/>
      <c r="E485"/>
      <c r="F485"/>
      <c r="G485"/>
      <c r="H485"/>
      <c r="I485"/>
      <c r="J485"/>
      <c r="K485"/>
      <c r="L485"/>
      <c r="M485"/>
      <c r="N485" s="111"/>
    </row>
    <row r="486" spans="2:14" x14ac:dyDescent="0.25">
      <c r="B486"/>
      <c r="C486"/>
      <c r="D486"/>
      <c r="E486"/>
      <c r="F486"/>
      <c r="G486"/>
      <c r="H486"/>
      <c r="I486"/>
      <c r="J486"/>
      <c r="K486"/>
      <c r="L486"/>
      <c r="M486"/>
      <c r="N486" s="111"/>
    </row>
    <row r="487" spans="2:14" x14ac:dyDescent="0.25">
      <c r="B487"/>
      <c r="C487"/>
      <c r="D487"/>
      <c r="E487"/>
      <c r="F487"/>
      <c r="G487"/>
      <c r="H487"/>
      <c r="I487"/>
      <c r="J487"/>
      <c r="K487"/>
      <c r="L487"/>
      <c r="M487"/>
      <c r="N487" s="111"/>
    </row>
    <row r="488" spans="2:14" x14ac:dyDescent="0.25">
      <c r="B488"/>
      <c r="C488"/>
      <c r="D488"/>
      <c r="E488"/>
      <c r="F488"/>
      <c r="G488"/>
      <c r="H488"/>
      <c r="I488"/>
      <c r="J488"/>
      <c r="K488"/>
      <c r="L488"/>
      <c r="M488"/>
      <c r="N488" s="111"/>
    </row>
    <row r="489" spans="2:14" x14ac:dyDescent="0.25">
      <c r="B489"/>
      <c r="C489"/>
      <c r="D489"/>
      <c r="E489"/>
      <c r="F489"/>
      <c r="G489"/>
      <c r="H489"/>
      <c r="I489"/>
      <c r="J489"/>
      <c r="K489"/>
      <c r="L489"/>
      <c r="M489"/>
      <c r="N489" s="111"/>
    </row>
    <row r="490" spans="2:14" x14ac:dyDescent="0.25">
      <c r="B490"/>
      <c r="C490"/>
      <c r="D490"/>
      <c r="E490"/>
      <c r="F490"/>
      <c r="G490"/>
      <c r="H490"/>
      <c r="I490"/>
      <c r="J490"/>
      <c r="K490"/>
      <c r="L490"/>
      <c r="M490"/>
      <c r="N490" s="111"/>
    </row>
    <row r="491" spans="2:14" x14ac:dyDescent="0.25">
      <c r="B491"/>
      <c r="C491"/>
      <c r="D491"/>
      <c r="E491"/>
      <c r="F491"/>
      <c r="G491"/>
      <c r="H491"/>
      <c r="I491"/>
      <c r="J491"/>
      <c r="K491"/>
      <c r="L491"/>
      <c r="M491"/>
      <c r="N491" s="111"/>
    </row>
    <row r="492" spans="2:14" x14ac:dyDescent="0.25">
      <c r="B492"/>
      <c r="C492"/>
      <c r="D492"/>
      <c r="E492"/>
      <c r="F492"/>
      <c r="G492"/>
      <c r="H492"/>
      <c r="I492"/>
      <c r="J492"/>
      <c r="K492"/>
      <c r="L492"/>
      <c r="M492"/>
      <c r="N492" s="111"/>
    </row>
    <row r="493" spans="2:14" x14ac:dyDescent="0.25">
      <c r="B493"/>
      <c r="C493"/>
      <c r="D493"/>
      <c r="E493"/>
      <c r="F493"/>
      <c r="G493"/>
      <c r="H493"/>
      <c r="I493"/>
      <c r="J493"/>
      <c r="K493"/>
      <c r="L493"/>
      <c r="M493"/>
      <c r="N493" s="111"/>
    </row>
    <row r="494" spans="2:14" x14ac:dyDescent="0.25">
      <c r="B494"/>
      <c r="C494"/>
      <c r="D494"/>
      <c r="E494"/>
      <c r="F494"/>
      <c r="G494"/>
      <c r="H494"/>
      <c r="I494"/>
      <c r="J494"/>
      <c r="K494"/>
      <c r="L494"/>
      <c r="M494"/>
      <c r="N494" s="111"/>
    </row>
    <row r="495" spans="2:14" x14ac:dyDescent="0.25">
      <c r="B495"/>
      <c r="C495"/>
      <c r="D495"/>
      <c r="E495"/>
      <c r="F495"/>
      <c r="G495"/>
      <c r="H495"/>
      <c r="I495"/>
      <c r="J495"/>
      <c r="K495"/>
      <c r="L495"/>
      <c r="M495"/>
      <c r="N495" s="111"/>
    </row>
    <row r="496" spans="2:14" x14ac:dyDescent="0.25">
      <c r="B496"/>
      <c r="C496"/>
      <c r="D496"/>
      <c r="E496"/>
      <c r="F496"/>
      <c r="G496"/>
      <c r="H496"/>
      <c r="I496"/>
      <c r="J496"/>
      <c r="K496"/>
      <c r="L496"/>
      <c r="M496"/>
      <c r="N496" s="111"/>
    </row>
    <row r="497" spans="2:14" x14ac:dyDescent="0.25">
      <c r="B497"/>
      <c r="C497"/>
      <c r="D497"/>
      <c r="E497"/>
      <c r="F497"/>
      <c r="G497"/>
      <c r="H497"/>
      <c r="I497"/>
      <c r="J497"/>
      <c r="K497"/>
      <c r="L497"/>
      <c r="M497"/>
      <c r="N497" s="111"/>
    </row>
    <row r="498" spans="2:14" x14ac:dyDescent="0.25">
      <c r="B498"/>
      <c r="C498"/>
      <c r="D498"/>
      <c r="E498"/>
      <c r="F498"/>
      <c r="G498"/>
      <c r="H498"/>
      <c r="I498"/>
      <c r="J498"/>
      <c r="K498"/>
      <c r="L498"/>
      <c r="M498"/>
      <c r="N498" s="111"/>
    </row>
    <row r="499" spans="2:14" x14ac:dyDescent="0.25">
      <c r="B499"/>
      <c r="C499"/>
      <c r="D499"/>
      <c r="E499"/>
      <c r="F499"/>
      <c r="G499"/>
      <c r="H499"/>
      <c r="I499"/>
      <c r="J499"/>
      <c r="K499"/>
      <c r="L499"/>
      <c r="M499"/>
      <c r="N499" s="111"/>
    </row>
    <row r="500" spans="2:14" x14ac:dyDescent="0.25">
      <c r="B500"/>
      <c r="C500"/>
      <c r="D500"/>
      <c r="E500"/>
      <c r="F500"/>
      <c r="G500"/>
      <c r="H500"/>
      <c r="I500"/>
      <c r="J500"/>
      <c r="K500"/>
      <c r="L500"/>
      <c r="M500"/>
      <c r="N500" s="111"/>
    </row>
    <row r="501" spans="2:14" x14ac:dyDescent="0.25">
      <c r="B501"/>
      <c r="C501"/>
      <c r="D501"/>
      <c r="E501"/>
      <c r="F501"/>
      <c r="G501"/>
      <c r="H501"/>
      <c r="I501"/>
      <c r="J501"/>
      <c r="K501"/>
      <c r="L501"/>
      <c r="M501"/>
      <c r="N501" s="111"/>
    </row>
    <row r="502" spans="2:14" x14ac:dyDescent="0.25">
      <c r="B502"/>
      <c r="C502"/>
      <c r="D502"/>
      <c r="E502"/>
      <c r="F502"/>
      <c r="G502"/>
      <c r="H502"/>
      <c r="I502"/>
      <c r="J502"/>
      <c r="K502"/>
      <c r="L502"/>
      <c r="M502"/>
      <c r="N502" s="111"/>
    </row>
    <row r="503" spans="2:14" x14ac:dyDescent="0.25">
      <c r="B503"/>
      <c r="C503"/>
      <c r="D503"/>
      <c r="E503"/>
      <c r="F503"/>
      <c r="G503"/>
      <c r="H503"/>
      <c r="I503"/>
      <c r="J503"/>
      <c r="K503"/>
      <c r="L503"/>
      <c r="M503"/>
      <c r="N503" s="111"/>
    </row>
    <row r="504" spans="2:14" x14ac:dyDescent="0.25">
      <c r="B504"/>
      <c r="C504"/>
      <c r="D504"/>
      <c r="E504"/>
      <c r="F504"/>
      <c r="G504"/>
      <c r="H504"/>
      <c r="I504"/>
      <c r="J504"/>
      <c r="K504"/>
      <c r="L504"/>
      <c r="M504"/>
      <c r="N504" s="111"/>
    </row>
    <row r="505" spans="2:14" x14ac:dyDescent="0.25">
      <c r="B505"/>
      <c r="C505"/>
      <c r="D505"/>
      <c r="E505"/>
      <c r="F505"/>
      <c r="G505"/>
      <c r="H505"/>
      <c r="I505"/>
      <c r="J505"/>
      <c r="K505"/>
      <c r="L505"/>
      <c r="M505"/>
      <c r="N505" s="111"/>
    </row>
    <row r="506" spans="2:14" x14ac:dyDescent="0.25">
      <c r="B506"/>
      <c r="C506"/>
      <c r="D506"/>
      <c r="E506"/>
      <c r="F506"/>
      <c r="G506"/>
      <c r="H506"/>
      <c r="I506"/>
      <c r="J506"/>
      <c r="K506"/>
      <c r="L506"/>
      <c r="M506"/>
      <c r="N506" s="111"/>
    </row>
    <row r="507" spans="2:14" x14ac:dyDescent="0.25">
      <c r="B507"/>
      <c r="C507"/>
      <c r="D507"/>
      <c r="E507"/>
      <c r="F507"/>
      <c r="G507"/>
      <c r="H507"/>
      <c r="I507"/>
      <c r="J507"/>
      <c r="K507"/>
      <c r="L507"/>
      <c r="M507"/>
      <c r="N507" s="111"/>
    </row>
    <row r="508" spans="2:14" x14ac:dyDescent="0.25">
      <c r="B508"/>
      <c r="C508"/>
      <c r="D508"/>
      <c r="E508"/>
      <c r="F508"/>
      <c r="G508"/>
      <c r="H508"/>
      <c r="I508"/>
      <c r="J508"/>
      <c r="K508"/>
      <c r="L508"/>
      <c r="M508"/>
      <c r="N508" s="111"/>
    </row>
    <row r="509" spans="2:14" x14ac:dyDescent="0.25">
      <c r="B509"/>
      <c r="C509"/>
      <c r="D509"/>
      <c r="E509"/>
      <c r="F509"/>
      <c r="G509"/>
      <c r="H509"/>
      <c r="I509"/>
      <c r="J509"/>
      <c r="K509"/>
      <c r="L509"/>
      <c r="M509"/>
      <c r="N509" s="111"/>
    </row>
    <row r="510" spans="2:14" x14ac:dyDescent="0.25">
      <c r="B510"/>
      <c r="C510"/>
      <c r="D510"/>
      <c r="E510"/>
      <c r="F510"/>
      <c r="G510"/>
      <c r="H510"/>
      <c r="I510"/>
      <c r="J510"/>
      <c r="K510"/>
      <c r="L510"/>
      <c r="M510"/>
      <c r="N510" s="111"/>
    </row>
    <row r="511" spans="2:14" x14ac:dyDescent="0.25">
      <c r="B511"/>
      <c r="C511"/>
      <c r="D511"/>
      <c r="E511"/>
      <c r="F511"/>
      <c r="G511"/>
      <c r="H511"/>
      <c r="I511"/>
      <c r="J511"/>
      <c r="K511"/>
      <c r="L511"/>
      <c r="M511"/>
      <c r="N511" s="111"/>
    </row>
    <row r="512" spans="2:14" x14ac:dyDescent="0.25">
      <c r="B512"/>
      <c r="C512"/>
      <c r="D512"/>
      <c r="E512"/>
      <c r="F512"/>
      <c r="G512"/>
      <c r="H512"/>
      <c r="I512"/>
      <c r="J512"/>
      <c r="K512"/>
      <c r="L512"/>
      <c r="M512"/>
      <c r="N512" s="111"/>
    </row>
    <row r="513" spans="2:14" x14ac:dyDescent="0.25">
      <c r="B513"/>
      <c r="C513"/>
      <c r="D513"/>
      <c r="E513"/>
      <c r="F513"/>
      <c r="G513"/>
      <c r="H513"/>
      <c r="I513"/>
      <c r="J513"/>
      <c r="K513"/>
      <c r="L513"/>
      <c r="M513"/>
      <c r="N513" s="111"/>
    </row>
    <row r="514" spans="2:14" x14ac:dyDescent="0.25">
      <c r="B514"/>
      <c r="C514"/>
      <c r="D514"/>
      <c r="E514"/>
      <c r="F514"/>
      <c r="G514"/>
      <c r="H514"/>
      <c r="I514"/>
      <c r="J514"/>
      <c r="K514"/>
      <c r="L514"/>
      <c r="M514"/>
      <c r="N514" s="111"/>
    </row>
    <row r="515" spans="2:14" x14ac:dyDescent="0.25">
      <c r="B515"/>
      <c r="C515"/>
      <c r="D515"/>
      <c r="E515"/>
      <c r="F515"/>
      <c r="G515"/>
      <c r="H515"/>
      <c r="I515"/>
      <c r="J515"/>
      <c r="K515"/>
      <c r="L515"/>
      <c r="M515"/>
      <c r="N515" s="111"/>
    </row>
    <row r="516" spans="2:14" x14ac:dyDescent="0.25">
      <c r="B516"/>
      <c r="C516"/>
      <c r="D516"/>
      <c r="E516"/>
      <c r="F516"/>
      <c r="G516"/>
      <c r="H516"/>
      <c r="I516"/>
      <c r="J516"/>
      <c r="K516"/>
      <c r="L516"/>
      <c r="M516"/>
      <c r="N516" s="111"/>
    </row>
    <row r="517" spans="2:14" x14ac:dyDescent="0.25">
      <c r="B517"/>
      <c r="C517"/>
      <c r="D517"/>
      <c r="E517"/>
      <c r="F517"/>
      <c r="G517"/>
      <c r="H517"/>
      <c r="I517"/>
      <c r="J517"/>
      <c r="K517"/>
      <c r="L517"/>
      <c r="M517"/>
      <c r="N517" s="111"/>
    </row>
    <row r="518" spans="2:14" x14ac:dyDescent="0.25">
      <c r="B518"/>
      <c r="C518"/>
      <c r="D518"/>
      <c r="E518"/>
      <c r="F518"/>
      <c r="G518"/>
      <c r="H518"/>
      <c r="I518"/>
      <c r="J518"/>
      <c r="K518"/>
      <c r="L518"/>
      <c r="M518"/>
      <c r="N518" s="111"/>
    </row>
    <row r="519" spans="2:14" x14ac:dyDescent="0.25">
      <c r="B519"/>
      <c r="C519"/>
      <c r="D519"/>
      <c r="E519"/>
      <c r="F519"/>
      <c r="G519"/>
      <c r="H519"/>
      <c r="I519"/>
      <c r="J519"/>
      <c r="K519"/>
      <c r="L519"/>
      <c r="M519"/>
      <c r="N519" s="111"/>
    </row>
    <row r="520" spans="2:14" x14ac:dyDescent="0.25">
      <c r="B520"/>
      <c r="C520"/>
      <c r="D520"/>
      <c r="E520"/>
      <c r="F520"/>
      <c r="G520"/>
      <c r="H520"/>
      <c r="I520"/>
      <c r="J520"/>
      <c r="K520"/>
      <c r="L520"/>
      <c r="M520"/>
      <c r="N520" s="111"/>
    </row>
    <row r="521" spans="2:14" x14ac:dyDescent="0.25">
      <c r="B521"/>
      <c r="C521"/>
      <c r="D521"/>
      <c r="E521"/>
      <c r="F521"/>
      <c r="G521"/>
      <c r="H521"/>
      <c r="I521"/>
      <c r="J521"/>
      <c r="K521"/>
      <c r="L521"/>
      <c r="M521"/>
      <c r="N521" s="111"/>
    </row>
    <row r="522" spans="2:14" x14ac:dyDescent="0.25">
      <c r="B522"/>
      <c r="C522"/>
      <c r="D522"/>
      <c r="E522"/>
      <c r="F522"/>
      <c r="G522"/>
      <c r="H522"/>
      <c r="I522"/>
      <c r="J522"/>
      <c r="K522"/>
      <c r="L522"/>
      <c r="M522"/>
      <c r="N522" s="111"/>
    </row>
    <row r="523" spans="2:14" x14ac:dyDescent="0.25">
      <c r="B523"/>
      <c r="C523"/>
      <c r="D523"/>
      <c r="E523"/>
      <c r="F523"/>
      <c r="G523"/>
      <c r="H523"/>
      <c r="I523"/>
      <c r="J523"/>
      <c r="K523"/>
      <c r="L523"/>
      <c r="M523"/>
      <c r="N523" s="111"/>
    </row>
    <row r="524" spans="2:14" x14ac:dyDescent="0.25">
      <c r="B524"/>
      <c r="C524"/>
      <c r="D524"/>
      <c r="E524"/>
      <c r="F524"/>
      <c r="G524"/>
      <c r="H524"/>
      <c r="I524"/>
      <c r="J524"/>
      <c r="K524"/>
      <c r="L524"/>
      <c r="M524"/>
      <c r="N524" s="111"/>
    </row>
    <row r="525" spans="2:14" x14ac:dyDescent="0.25">
      <c r="B525"/>
      <c r="C525"/>
      <c r="D525"/>
      <c r="E525"/>
      <c r="F525"/>
      <c r="G525"/>
      <c r="H525"/>
      <c r="I525"/>
      <c r="J525"/>
      <c r="K525"/>
      <c r="L525"/>
      <c r="M525"/>
      <c r="N525" s="111"/>
    </row>
    <row r="526" spans="2:14" x14ac:dyDescent="0.25">
      <c r="B526"/>
      <c r="C526"/>
      <c r="D526"/>
      <c r="E526"/>
      <c r="F526"/>
      <c r="G526"/>
      <c r="H526"/>
      <c r="I526"/>
      <c r="J526"/>
      <c r="K526"/>
      <c r="L526"/>
      <c r="M526"/>
      <c r="N526" s="111"/>
    </row>
    <row r="527" spans="2:14" x14ac:dyDescent="0.25">
      <c r="B527"/>
      <c r="C527"/>
      <c r="D527"/>
      <c r="E527"/>
      <c r="F527"/>
      <c r="G527"/>
      <c r="H527"/>
      <c r="I527"/>
      <c r="J527"/>
      <c r="K527"/>
      <c r="L527"/>
      <c r="M527"/>
      <c r="N527" s="111"/>
    </row>
    <row r="528" spans="2:14" x14ac:dyDescent="0.25">
      <c r="B528"/>
      <c r="C528"/>
      <c r="D528"/>
      <c r="E528"/>
      <c r="F528"/>
      <c r="G528"/>
      <c r="H528"/>
      <c r="I528"/>
      <c r="J528"/>
      <c r="K528"/>
      <c r="L528"/>
      <c r="M528"/>
      <c r="N528" s="111"/>
    </row>
    <row r="529" spans="2:14" x14ac:dyDescent="0.25">
      <c r="B529"/>
      <c r="C529"/>
      <c r="D529"/>
      <c r="E529"/>
      <c r="F529"/>
      <c r="G529"/>
      <c r="H529"/>
      <c r="I529"/>
      <c r="J529"/>
      <c r="K529"/>
      <c r="L529"/>
      <c r="M529"/>
      <c r="N529" s="111"/>
    </row>
    <row r="530" spans="2:14" x14ac:dyDescent="0.25">
      <c r="B530"/>
      <c r="C530"/>
      <c r="D530"/>
      <c r="E530"/>
      <c r="F530"/>
      <c r="G530"/>
      <c r="H530"/>
      <c r="I530"/>
      <c r="J530"/>
      <c r="K530"/>
      <c r="L530"/>
      <c r="M530"/>
      <c r="N530" s="111"/>
    </row>
    <row r="531" spans="2:14" x14ac:dyDescent="0.25">
      <c r="B531"/>
      <c r="C531"/>
      <c r="D531"/>
      <c r="E531"/>
      <c r="F531"/>
      <c r="G531"/>
      <c r="H531"/>
      <c r="I531"/>
      <c r="J531"/>
      <c r="K531"/>
      <c r="L531"/>
      <c r="M531"/>
      <c r="N531" s="111"/>
    </row>
    <row r="532" spans="2:14" x14ac:dyDescent="0.25">
      <c r="B532"/>
      <c r="C532"/>
      <c r="D532"/>
      <c r="E532"/>
      <c r="F532"/>
      <c r="G532"/>
      <c r="H532"/>
      <c r="I532"/>
      <c r="J532"/>
      <c r="K532"/>
      <c r="L532"/>
      <c r="M532"/>
      <c r="N532" s="111"/>
    </row>
    <row r="533" spans="2:14" x14ac:dyDescent="0.25">
      <c r="B533"/>
      <c r="C533"/>
      <c r="D533"/>
      <c r="E533"/>
      <c r="F533"/>
      <c r="G533"/>
      <c r="H533"/>
      <c r="I533"/>
      <c r="J533"/>
      <c r="K533"/>
      <c r="L533"/>
      <c r="M533"/>
      <c r="N533" s="111"/>
    </row>
    <row r="534" spans="2:14" x14ac:dyDescent="0.25">
      <c r="B534"/>
      <c r="C534"/>
      <c r="D534"/>
      <c r="E534"/>
      <c r="F534"/>
      <c r="G534"/>
      <c r="H534"/>
      <c r="I534"/>
      <c r="J534"/>
      <c r="K534"/>
      <c r="L534"/>
      <c r="M534"/>
      <c r="N534" s="111"/>
    </row>
    <row r="535" spans="2:14" x14ac:dyDescent="0.25">
      <c r="B535"/>
      <c r="C535"/>
      <c r="D535"/>
      <c r="E535"/>
      <c r="F535"/>
      <c r="G535"/>
      <c r="H535"/>
      <c r="I535"/>
      <c r="J535"/>
      <c r="K535"/>
      <c r="L535"/>
      <c r="M535"/>
      <c r="N535" s="111"/>
    </row>
    <row r="536" spans="2:14" x14ac:dyDescent="0.25">
      <c r="B536"/>
      <c r="C536"/>
      <c r="D536"/>
      <c r="E536"/>
      <c r="F536"/>
      <c r="G536"/>
      <c r="H536"/>
      <c r="I536"/>
      <c r="J536"/>
      <c r="K536"/>
      <c r="L536"/>
      <c r="M536"/>
      <c r="N536" s="111"/>
    </row>
    <row r="537" spans="2:14" x14ac:dyDescent="0.25">
      <c r="B537"/>
      <c r="C537"/>
      <c r="D537"/>
      <c r="E537"/>
      <c r="F537"/>
      <c r="G537"/>
      <c r="H537"/>
      <c r="I537"/>
      <c r="J537"/>
      <c r="K537"/>
      <c r="L537"/>
      <c r="M537"/>
      <c r="N537" s="111"/>
    </row>
    <row r="538" spans="2:14" x14ac:dyDescent="0.25">
      <c r="B538"/>
      <c r="C538"/>
      <c r="D538"/>
      <c r="E538"/>
      <c r="F538"/>
      <c r="G538"/>
      <c r="H538"/>
      <c r="I538"/>
      <c r="J538"/>
      <c r="K538"/>
      <c r="L538"/>
      <c r="M538"/>
      <c r="N538" s="111"/>
    </row>
    <row r="539" spans="2:14" x14ac:dyDescent="0.25">
      <c r="B539"/>
      <c r="C539"/>
      <c r="D539"/>
      <c r="E539"/>
      <c r="F539"/>
      <c r="G539"/>
      <c r="H539"/>
      <c r="I539"/>
      <c r="J539"/>
      <c r="K539"/>
      <c r="L539"/>
      <c r="M539"/>
      <c r="N539" s="111"/>
    </row>
    <row r="540" spans="2:14" x14ac:dyDescent="0.25">
      <c r="B540"/>
      <c r="C540"/>
      <c r="D540"/>
      <c r="E540"/>
      <c r="F540"/>
      <c r="G540"/>
      <c r="H540"/>
      <c r="I540"/>
      <c r="J540"/>
      <c r="K540"/>
      <c r="L540"/>
      <c r="M540"/>
      <c r="N540" s="111"/>
    </row>
    <row r="541" spans="2:14" x14ac:dyDescent="0.25">
      <c r="B541"/>
      <c r="C541"/>
      <c r="D541"/>
      <c r="E541"/>
      <c r="F541"/>
      <c r="G541"/>
      <c r="H541"/>
      <c r="I541"/>
      <c r="J541"/>
      <c r="K541"/>
      <c r="L541"/>
      <c r="M541"/>
      <c r="N541" s="111"/>
    </row>
    <row r="542" spans="2:14" x14ac:dyDescent="0.25">
      <c r="B542"/>
      <c r="C542"/>
      <c r="D542"/>
      <c r="E542"/>
      <c r="F542"/>
      <c r="G542"/>
      <c r="H542"/>
      <c r="I542"/>
      <c r="J542"/>
      <c r="K542"/>
      <c r="L542"/>
      <c r="M542"/>
      <c r="N542" s="111"/>
    </row>
    <row r="543" spans="2:14" x14ac:dyDescent="0.25">
      <c r="B543"/>
      <c r="C543"/>
      <c r="D543"/>
      <c r="E543"/>
      <c r="F543"/>
      <c r="G543"/>
      <c r="H543"/>
      <c r="I543"/>
      <c r="J543"/>
      <c r="K543"/>
      <c r="L543"/>
      <c r="M543"/>
      <c r="N543" s="111"/>
    </row>
    <row r="544" spans="2:14" x14ac:dyDescent="0.25">
      <c r="B544"/>
      <c r="C544"/>
      <c r="D544"/>
      <c r="E544"/>
      <c r="F544"/>
      <c r="G544"/>
      <c r="H544"/>
      <c r="I544"/>
      <c r="J544"/>
      <c r="K544"/>
      <c r="L544"/>
      <c r="M544"/>
      <c r="N544" s="111"/>
    </row>
    <row r="545" spans="2:14" x14ac:dyDescent="0.25">
      <c r="B545"/>
      <c r="C545"/>
      <c r="D545"/>
      <c r="E545"/>
      <c r="F545"/>
      <c r="G545"/>
      <c r="H545"/>
      <c r="I545"/>
      <c r="J545"/>
      <c r="K545"/>
      <c r="L545"/>
      <c r="M545"/>
      <c r="N545" s="111"/>
    </row>
    <row r="546" spans="2:14" x14ac:dyDescent="0.25">
      <c r="B546"/>
      <c r="C546"/>
      <c r="D546"/>
      <c r="E546"/>
      <c r="F546"/>
      <c r="G546"/>
      <c r="H546"/>
      <c r="I546"/>
      <c r="J546"/>
      <c r="K546"/>
      <c r="L546"/>
      <c r="M546"/>
      <c r="N546" s="111"/>
    </row>
    <row r="547" spans="2:14" x14ac:dyDescent="0.25">
      <c r="B547"/>
      <c r="C547"/>
      <c r="D547"/>
      <c r="E547"/>
      <c r="F547"/>
      <c r="G547"/>
      <c r="H547"/>
      <c r="I547"/>
      <c r="J547"/>
      <c r="K547"/>
      <c r="L547"/>
      <c r="M547"/>
      <c r="N547" s="111"/>
    </row>
    <row r="548" spans="2:14" x14ac:dyDescent="0.25">
      <c r="B548"/>
      <c r="C548"/>
      <c r="D548"/>
      <c r="E548"/>
      <c r="F548"/>
      <c r="G548"/>
      <c r="H548"/>
      <c r="I548"/>
      <c r="J548"/>
      <c r="K548"/>
      <c r="L548"/>
      <c r="M548"/>
      <c r="N548" s="111"/>
    </row>
    <row r="549" spans="2:14" x14ac:dyDescent="0.25">
      <c r="B549"/>
      <c r="C549"/>
      <c r="D549"/>
      <c r="E549"/>
      <c r="F549"/>
      <c r="G549"/>
      <c r="H549"/>
      <c r="I549"/>
      <c r="J549"/>
      <c r="K549"/>
      <c r="L549"/>
      <c r="M549"/>
      <c r="N549" s="111"/>
    </row>
    <row r="550" spans="2:14" x14ac:dyDescent="0.25">
      <c r="B550"/>
      <c r="C550"/>
      <c r="D550"/>
      <c r="E550"/>
      <c r="F550"/>
      <c r="G550"/>
      <c r="H550"/>
      <c r="I550"/>
      <c r="J550"/>
      <c r="K550"/>
      <c r="L550"/>
      <c r="M550"/>
      <c r="N550" s="111"/>
    </row>
    <row r="551" spans="2:14" x14ac:dyDescent="0.25">
      <c r="B551"/>
      <c r="C551"/>
      <c r="D551"/>
      <c r="E551"/>
      <c r="F551"/>
      <c r="G551"/>
      <c r="H551"/>
      <c r="I551"/>
      <c r="J551"/>
      <c r="K551"/>
      <c r="L551"/>
      <c r="M551"/>
      <c r="N551" s="111"/>
    </row>
    <row r="552" spans="2:14" x14ac:dyDescent="0.25">
      <c r="B552"/>
      <c r="C552"/>
      <c r="D552"/>
      <c r="E552"/>
      <c r="F552"/>
      <c r="G552"/>
      <c r="H552"/>
      <c r="I552"/>
      <c r="J552"/>
      <c r="K552"/>
      <c r="L552"/>
      <c r="M552"/>
      <c r="N552" s="111"/>
    </row>
    <row r="553" spans="2:14" x14ac:dyDescent="0.25">
      <c r="B553"/>
      <c r="C553"/>
      <c r="D553"/>
      <c r="E553"/>
      <c r="F553"/>
      <c r="G553"/>
      <c r="H553"/>
      <c r="I553"/>
      <c r="J553"/>
      <c r="K553"/>
      <c r="L553"/>
      <c r="M553"/>
      <c r="N553" s="111"/>
    </row>
    <row r="554" spans="2:14" x14ac:dyDescent="0.25">
      <c r="B554"/>
      <c r="C554"/>
      <c r="D554"/>
      <c r="E554"/>
      <c r="F554"/>
      <c r="G554"/>
      <c r="H554"/>
      <c r="I554"/>
      <c r="J554"/>
      <c r="K554"/>
      <c r="L554"/>
      <c r="M554"/>
      <c r="N554" s="111"/>
    </row>
    <row r="555" spans="2:14" x14ac:dyDescent="0.25">
      <c r="B555"/>
      <c r="C555"/>
      <c r="D555"/>
      <c r="E555"/>
      <c r="F555"/>
      <c r="G555"/>
      <c r="H555"/>
      <c r="I555"/>
      <c r="J555"/>
      <c r="K555"/>
      <c r="L555"/>
      <c r="M555"/>
      <c r="N555" s="111"/>
    </row>
    <row r="556" spans="2:14" x14ac:dyDescent="0.25">
      <c r="B556"/>
      <c r="C556"/>
      <c r="D556"/>
      <c r="E556"/>
      <c r="F556"/>
      <c r="G556"/>
      <c r="H556"/>
      <c r="I556"/>
      <c r="J556"/>
      <c r="K556"/>
      <c r="L556"/>
      <c r="M556"/>
      <c r="N556" s="111"/>
    </row>
    <row r="557" spans="2:14" x14ac:dyDescent="0.25">
      <c r="B557"/>
      <c r="C557"/>
      <c r="D557"/>
      <c r="E557"/>
      <c r="F557"/>
      <c r="G557"/>
      <c r="H557"/>
      <c r="I557"/>
      <c r="J557"/>
      <c r="K557"/>
      <c r="L557"/>
      <c r="M557"/>
      <c r="N557" s="111"/>
    </row>
    <row r="558" spans="2:14" x14ac:dyDescent="0.25">
      <c r="B558"/>
      <c r="C558"/>
      <c r="D558"/>
      <c r="E558"/>
      <c r="F558"/>
      <c r="G558"/>
      <c r="H558"/>
      <c r="I558"/>
      <c r="J558"/>
      <c r="K558"/>
      <c r="L558"/>
      <c r="M558"/>
      <c r="N558" s="111"/>
    </row>
    <row r="559" spans="2:14" x14ac:dyDescent="0.25">
      <c r="B559"/>
      <c r="C559"/>
      <c r="D559"/>
      <c r="E559"/>
      <c r="F559"/>
      <c r="G559"/>
      <c r="H559"/>
      <c r="I559"/>
      <c r="J559"/>
      <c r="K559"/>
      <c r="L559"/>
      <c r="M559"/>
      <c r="N559" s="111"/>
    </row>
    <row r="560" spans="2:14" x14ac:dyDescent="0.25">
      <c r="B560"/>
      <c r="C560"/>
      <c r="D560"/>
      <c r="E560"/>
      <c r="F560"/>
      <c r="G560"/>
      <c r="H560"/>
      <c r="I560"/>
      <c r="J560"/>
      <c r="K560"/>
      <c r="L560"/>
      <c r="M560"/>
      <c r="N560" s="111"/>
    </row>
    <row r="561" spans="2:14" x14ac:dyDescent="0.25">
      <c r="B561"/>
      <c r="C561"/>
      <c r="D561"/>
      <c r="E561"/>
      <c r="F561"/>
      <c r="G561"/>
      <c r="H561"/>
      <c r="I561"/>
      <c r="J561"/>
      <c r="K561"/>
      <c r="L561"/>
      <c r="M561"/>
      <c r="N561" s="111"/>
    </row>
    <row r="562" spans="2:14" x14ac:dyDescent="0.25">
      <c r="B562"/>
      <c r="C562"/>
      <c r="D562"/>
      <c r="E562"/>
      <c r="F562"/>
      <c r="G562"/>
      <c r="H562"/>
      <c r="I562"/>
      <c r="J562"/>
      <c r="K562"/>
      <c r="L562"/>
      <c r="M562"/>
      <c r="N562" s="111"/>
    </row>
    <row r="563" spans="2:14" x14ac:dyDescent="0.25">
      <c r="B563"/>
      <c r="C563"/>
      <c r="D563"/>
      <c r="E563"/>
      <c r="F563"/>
      <c r="G563"/>
      <c r="H563"/>
      <c r="I563"/>
      <c r="J563"/>
      <c r="K563"/>
      <c r="L563"/>
      <c r="M563"/>
      <c r="N563" s="111"/>
    </row>
    <row r="564" spans="2:14" x14ac:dyDescent="0.25">
      <c r="B564"/>
      <c r="C564"/>
      <c r="D564"/>
      <c r="E564"/>
      <c r="F564"/>
      <c r="G564"/>
      <c r="H564"/>
      <c r="I564"/>
      <c r="J564"/>
      <c r="K564"/>
      <c r="L564"/>
      <c r="M564"/>
      <c r="N564" s="111"/>
    </row>
    <row r="565" spans="2:14" x14ac:dyDescent="0.25">
      <c r="B565"/>
      <c r="C565"/>
      <c r="D565"/>
      <c r="E565"/>
      <c r="F565"/>
      <c r="G565"/>
      <c r="H565"/>
      <c r="I565"/>
      <c r="J565"/>
      <c r="K565"/>
      <c r="L565"/>
      <c r="M565"/>
      <c r="N565" s="111"/>
    </row>
    <row r="566" spans="2:14" x14ac:dyDescent="0.25">
      <c r="B566"/>
      <c r="C566"/>
      <c r="D566"/>
      <c r="E566"/>
      <c r="F566"/>
      <c r="G566"/>
      <c r="H566"/>
      <c r="I566"/>
      <c r="J566"/>
      <c r="K566"/>
      <c r="L566"/>
      <c r="M566"/>
    </row>
    <row r="567" spans="2:14" x14ac:dyDescent="0.25">
      <c r="B567"/>
      <c r="C567"/>
      <c r="D567"/>
      <c r="E567"/>
      <c r="F567"/>
      <c r="G567"/>
      <c r="H567"/>
      <c r="I567"/>
      <c r="J567"/>
      <c r="K567"/>
      <c r="L567"/>
      <c r="M567"/>
    </row>
    <row r="568" spans="2:14" x14ac:dyDescent="0.25">
      <c r="B568"/>
      <c r="C568"/>
      <c r="D568"/>
      <c r="E568"/>
      <c r="F568"/>
      <c r="G568"/>
      <c r="H568"/>
      <c r="I568"/>
      <c r="J568"/>
      <c r="K568"/>
      <c r="L568"/>
      <c r="M568"/>
    </row>
    <row r="569" spans="2:14" x14ac:dyDescent="0.25">
      <c r="B569"/>
      <c r="C569"/>
      <c r="D569"/>
      <c r="E569"/>
      <c r="F569"/>
      <c r="G569"/>
      <c r="H569"/>
      <c r="I569"/>
      <c r="J569"/>
      <c r="K569"/>
      <c r="L569"/>
      <c r="M569"/>
    </row>
    <row r="570" spans="2:14" x14ac:dyDescent="0.25">
      <c r="B570"/>
      <c r="C570"/>
      <c r="D570"/>
      <c r="E570"/>
      <c r="F570"/>
      <c r="G570"/>
      <c r="H570"/>
      <c r="I570"/>
      <c r="J570"/>
      <c r="K570"/>
      <c r="L570"/>
      <c r="M570"/>
    </row>
    <row r="571" spans="2:14" x14ac:dyDescent="0.25">
      <c r="B571"/>
      <c r="C571"/>
      <c r="D571"/>
      <c r="E571"/>
      <c r="F571"/>
      <c r="G571"/>
      <c r="H571"/>
      <c r="I571"/>
      <c r="J571"/>
      <c r="K571"/>
      <c r="L571"/>
      <c r="M571"/>
    </row>
    <row r="572" spans="2:14" x14ac:dyDescent="0.25">
      <c r="B572"/>
      <c r="C572"/>
      <c r="D572"/>
      <c r="E572"/>
      <c r="F572"/>
      <c r="G572"/>
      <c r="H572"/>
      <c r="I572"/>
      <c r="J572"/>
      <c r="K572"/>
      <c r="L572"/>
      <c r="M572"/>
    </row>
    <row r="573" spans="2:14" x14ac:dyDescent="0.25">
      <c r="B573"/>
      <c r="C573"/>
      <c r="D573"/>
      <c r="E573"/>
      <c r="F573"/>
      <c r="G573"/>
      <c r="H573"/>
      <c r="I573"/>
      <c r="J573"/>
      <c r="K573"/>
      <c r="L573"/>
      <c r="M573"/>
    </row>
    <row r="574" spans="2:14" x14ac:dyDescent="0.25">
      <c r="B574"/>
      <c r="C574"/>
      <c r="D574"/>
      <c r="E574"/>
      <c r="F574"/>
      <c r="G574"/>
      <c r="H574"/>
      <c r="I574"/>
      <c r="J574"/>
      <c r="K574"/>
      <c r="L574"/>
      <c r="M574"/>
    </row>
    <row r="575" spans="2:14" x14ac:dyDescent="0.25">
      <c r="B575"/>
      <c r="C575"/>
      <c r="D575"/>
      <c r="E575"/>
      <c r="F575"/>
      <c r="G575"/>
      <c r="H575"/>
      <c r="I575"/>
      <c r="J575"/>
      <c r="K575"/>
      <c r="L575"/>
      <c r="M575"/>
    </row>
    <row r="576" spans="2:14" x14ac:dyDescent="0.25">
      <c r="B576"/>
      <c r="C576"/>
      <c r="D576"/>
      <c r="E576"/>
      <c r="F576"/>
      <c r="G576"/>
      <c r="H576"/>
      <c r="I576"/>
      <c r="J576"/>
      <c r="K576"/>
      <c r="L576"/>
      <c r="M576"/>
    </row>
    <row r="577" spans="2:13" x14ac:dyDescent="0.25">
      <c r="B577"/>
      <c r="C577"/>
      <c r="D577"/>
      <c r="E577"/>
      <c r="F577"/>
      <c r="G577"/>
      <c r="H577"/>
      <c r="I577"/>
      <c r="J577"/>
      <c r="K577"/>
      <c r="L577"/>
      <c r="M577"/>
    </row>
    <row r="578" spans="2:13" x14ac:dyDescent="0.25">
      <c r="B578"/>
      <c r="C578"/>
      <c r="D578"/>
      <c r="E578"/>
      <c r="F578"/>
      <c r="G578"/>
      <c r="H578"/>
      <c r="I578"/>
      <c r="J578"/>
      <c r="K578"/>
      <c r="L578"/>
      <c r="M578"/>
    </row>
    <row r="579" spans="2:13" x14ac:dyDescent="0.25">
      <c r="B579"/>
      <c r="C579"/>
      <c r="D579"/>
      <c r="E579"/>
      <c r="F579"/>
      <c r="G579"/>
      <c r="H579"/>
      <c r="I579"/>
      <c r="J579"/>
      <c r="K579"/>
      <c r="L579"/>
      <c r="M579"/>
    </row>
    <row r="580" spans="2:13" x14ac:dyDescent="0.25">
      <c r="B580"/>
      <c r="C580"/>
      <c r="D580"/>
      <c r="E580"/>
      <c r="F580"/>
      <c r="G580"/>
      <c r="H580"/>
      <c r="I580"/>
      <c r="J580"/>
      <c r="K580"/>
      <c r="L580"/>
      <c r="M580"/>
    </row>
    <row r="581" spans="2:13" x14ac:dyDescent="0.25">
      <c r="B581"/>
      <c r="C581"/>
      <c r="D581"/>
      <c r="E581"/>
      <c r="F581"/>
      <c r="G581"/>
      <c r="H581"/>
      <c r="I581"/>
      <c r="J581"/>
      <c r="K581"/>
      <c r="L581"/>
      <c r="M581"/>
    </row>
    <row r="582" spans="2:13" x14ac:dyDescent="0.25">
      <c r="B582"/>
      <c r="C582"/>
      <c r="D582"/>
      <c r="E582"/>
      <c r="F582"/>
      <c r="G582"/>
      <c r="H582"/>
      <c r="I582"/>
      <c r="J582"/>
      <c r="K582"/>
      <c r="L582"/>
      <c r="M582"/>
    </row>
    <row r="583" spans="2:13" x14ac:dyDescent="0.25">
      <c r="B583"/>
      <c r="C583"/>
      <c r="D583"/>
      <c r="E583"/>
      <c r="F583"/>
      <c r="G583"/>
      <c r="H583"/>
      <c r="I583"/>
      <c r="J583"/>
      <c r="K583"/>
      <c r="L583"/>
      <c r="M583"/>
    </row>
    <row r="584" spans="2:13" x14ac:dyDescent="0.25">
      <c r="B584"/>
      <c r="C584"/>
      <c r="D584"/>
      <c r="E584"/>
      <c r="F584"/>
      <c r="G584"/>
      <c r="H584"/>
      <c r="I584"/>
      <c r="J584"/>
      <c r="K584"/>
      <c r="L584"/>
      <c r="M584"/>
    </row>
    <row r="585" spans="2:13" x14ac:dyDescent="0.25">
      <c r="B585"/>
      <c r="C585"/>
      <c r="D585"/>
      <c r="E585"/>
      <c r="F585"/>
      <c r="G585"/>
      <c r="H585"/>
      <c r="I585"/>
      <c r="J585"/>
      <c r="K585"/>
      <c r="L585"/>
      <c r="M585"/>
    </row>
    <row r="586" spans="2:13" x14ac:dyDescent="0.25">
      <c r="B586"/>
      <c r="C586"/>
      <c r="D586"/>
      <c r="E586"/>
      <c r="F586"/>
      <c r="G586"/>
      <c r="H586"/>
      <c r="I586"/>
      <c r="J586"/>
      <c r="K586"/>
      <c r="L586"/>
      <c r="M586"/>
    </row>
    <row r="587" spans="2:13" x14ac:dyDescent="0.25">
      <c r="B587"/>
      <c r="C587"/>
      <c r="D587"/>
      <c r="E587"/>
      <c r="F587"/>
      <c r="G587"/>
      <c r="H587"/>
      <c r="I587"/>
      <c r="J587"/>
      <c r="K587"/>
      <c r="L587"/>
      <c r="M587"/>
    </row>
    <row r="588" spans="2:13" x14ac:dyDescent="0.25">
      <c r="B588"/>
      <c r="C588"/>
      <c r="D588"/>
      <c r="E588"/>
      <c r="F588"/>
      <c r="G588"/>
      <c r="H588"/>
      <c r="I588"/>
      <c r="J588"/>
      <c r="K588"/>
      <c r="L588"/>
      <c r="M588"/>
    </row>
    <row r="589" spans="2:13" x14ac:dyDescent="0.25">
      <c r="B589"/>
      <c r="C589"/>
      <c r="D589"/>
      <c r="E589"/>
      <c r="F589"/>
      <c r="G589"/>
      <c r="H589"/>
      <c r="I589"/>
      <c r="J589"/>
      <c r="K589"/>
      <c r="L589"/>
      <c r="M589"/>
    </row>
    <row r="590" spans="2:13" x14ac:dyDescent="0.25">
      <c r="B590"/>
      <c r="C590"/>
      <c r="D590"/>
      <c r="E590"/>
      <c r="F590"/>
      <c r="G590"/>
      <c r="H590"/>
      <c r="I590"/>
      <c r="J590"/>
      <c r="K590"/>
      <c r="L590"/>
      <c r="M590"/>
    </row>
    <row r="591" spans="2:13" x14ac:dyDescent="0.25">
      <c r="B591"/>
      <c r="C591"/>
      <c r="D591"/>
      <c r="E591"/>
      <c r="F591"/>
      <c r="G591"/>
      <c r="H591"/>
      <c r="I591"/>
      <c r="J591"/>
      <c r="K591"/>
      <c r="L591"/>
      <c r="M591"/>
    </row>
    <row r="592" spans="2:13" x14ac:dyDescent="0.25">
      <c r="B592"/>
      <c r="C592"/>
      <c r="D592"/>
      <c r="E592"/>
      <c r="F592"/>
      <c r="G592"/>
      <c r="H592"/>
      <c r="I592"/>
      <c r="J592"/>
      <c r="K592"/>
      <c r="L592"/>
      <c r="M592"/>
    </row>
    <row r="593" spans="2:13" x14ac:dyDescent="0.25">
      <c r="B593"/>
      <c r="C593"/>
      <c r="D593"/>
      <c r="E593"/>
      <c r="F593"/>
      <c r="G593"/>
      <c r="H593"/>
      <c r="I593"/>
      <c r="J593"/>
      <c r="K593"/>
      <c r="L593"/>
      <c r="M593"/>
    </row>
    <row r="594" spans="2:13" x14ac:dyDescent="0.25">
      <c r="B594"/>
      <c r="C594"/>
      <c r="D594"/>
      <c r="E594"/>
      <c r="F594"/>
      <c r="G594"/>
      <c r="H594"/>
      <c r="I594"/>
      <c r="J594"/>
      <c r="K594"/>
      <c r="L594"/>
      <c r="M594"/>
    </row>
    <row r="595" spans="2:13" x14ac:dyDescent="0.25">
      <c r="B595"/>
      <c r="C595"/>
      <c r="D595"/>
      <c r="E595"/>
      <c r="F595"/>
      <c r="G595"/>
      <c r="H595"/>
      <c r="I595"/>
      <c r="J595"/>
      <c r="K595"/>
      <c r="L595"/>
      <c r="M595"/>
    </row>
    <row r="596" spans="2:13" x14ac:dyDescent="0.25">
      <c r="B596"/>
      <c r="C596"/>
      <c r="D596"/>
      <c r="E596"/>
      <c r="F596"/>
      <c r="G596"/>
      <c r="H596"/>
      <c r="I596"/>
      <c r="J596"/>
      <c r="K596"/>
      <c r="L596"/>
      <c r="M596"/>
    </row>
    <row r="597" spans="2:13" x14ac:dyDescent="0.25">
      <c r="B597"/>
      <c r="C597"/>
      <c r="D597"/>
      <c r="E597"/>
      <c r="F597"/>
      <c r="G597"/>
      <c r="H597"/>
      <c r="I597"/>
      <c r="J597"/>
      <c r="K597"/>
      <c r="L597"/>
      <c r="M597"/>
    </row>
    <row r="598" spans="2:13" x14ac:dyDescent="0.25">
      <c r="B598"/>
      <c r="C598"/>
      <c r="D598"/>
      <c r="E598"/>
      <c r="F598"/>
      <c r="G598"/>
      <c r="H598"/>
      <c r="I598"/>
      <c r="J598"/>
      <c r="K598"/>
      <c r="L598"/>
      <c r="M598"/>
    </row>
    <row r="599" spans="2:13" x14ac:dyDescent="0.25">
      <c r="B599"/>
      <c r="C599"/>
      <c r="D599"/>
      <c r="E599"/>
      <c r="F599"/>
      <c r="G599"/>
      <c r="H599"/>
      <c r="I599"/>
      <c r="J599"/>
      <c r="K599"/>
      <c r="L599"/>
      <c r="M599"/>
    </row>
    <row r="600" spans="2:13" x14ac:dyDescent="0.25">
      <c r="B600"/>
      <c r="C600"/>
      <c r="D600"/>
      <c r="E600"/>
      <c r="F600"/>
      <c r="G600"/>
      <c r="H600"/>
      <c r="I600"/>
      <c r="J600"/>
      <c r="K600"/>
      <c r="L600"/>
      <c r="M600"/>
    </row>
    <row r="601" spans="2:13" x14ac:dyDescent="0.25">
      <c r="B601"/>
      <c r="C601"/>
      <c r="D601"/>
      <c r="E601"/>
      <c r="F601"/>
      <c r="G601"/>
      <c r="H601"/>
      <c r="I601"/>
      <c r="J601"/>
      <c r="K601"/>
      <c r="L601"/>
      <c r="M601"/>
    </row>
    <row r="602" spans="2:13" x14ac:dyDescent="0.25">
      <c r="B602"/>
      <c r="C602"/>
      <c r="D602"/>
      <c r="E602"/>
      <c r="F602"/>
      <c r="G602"/>
      <c r="H602"/>
      <c r="I602"/>
      <c r="J602"/>
      <c r="K602"/>
      <c r="L602"/>
      <c r="M602"/>
    </row>
    <row r="603" spans="2:13" x14ac:dyDescent="0.25">
      <c r="B603"/>
      <c r="C603"/>
      <c r="D603"/>
      <c r="E603"/>
      <c r="F603"/>
      <c r="G603"/>
      <c r="H603"/>
      <c r="I603"/>
      <c r="J603"/>
      <c r="K603"/>
      <c r="L603"/>
      <c r="M603"/>
    </row>
    <row r="604" spans="2:13" x14ac:dyDescent="0.25">
      <c r="B604"/>
      <c r="C604"/>
      <c r="D604"/>
      <c r="E604"/>
      <c r="F604"/>
      <c r="G604"/>
      <c r="H604"/>
      <c r="I604"/>
      <c r="J604"/>
      <c r="K604"/>
      <c r="L604"/>
      <c r="M604"/>
    </row>
    <row r="605" spans="2:13" x14ac:dyDescent="0.25">
      <c r="B605"/>
      <c r="C605"/>
      <c r="D605"/>
      <c r="E605"/>
      <c r="F605"/>
      <c r="G605"/>
      <c r="H605"/>
      <c r="I605"/>
      <c r="J605"/>
      <c r="K605"/>
      <c r="L605"/>
      <c r="M605"/>
    </row>
    <row r="606" spans="2:13" x14ac:dyDescent="0.25">
      <c r="B606"/>
      <c r="C606"/>
      <c r="D606"/>
      <c r="E606"/>
      <c r="F606"/>
      <c r="G606"/>
      <c r="H606"/>
      <c r="I606"/>
      <c r="J606"/>
      <c r="K606"/>
      <c r="L606"/>
      <c r="M606"/>
    </row>
    <row r="607" spans="2:13" x14ac:dyDescent="0.25">
      <c r="B607"/>
      <c r="C607"/>
      <c r="D607"/>
      <c r="E607"/>
      <c r="F607"/>
      <c r="G607"/>
      <c r="H607"/>
      <c r="I607"/>
      <c r="J607"/>
      <c r="K607"/>
      <c r="L607"/>
      <c r="M607"/>
    </row>
    <row r="608" spans="2:13" x14ac:dyDescent="0.25">
      <c r="B608"/>
      <c r="C608"/>
      <c r="D608"/>
      <c r="E608"/>
      <c r="F608"/>
      <c r="G608"/>
      <c r="H608"/>
      <c r="I608"/>
      <c r="J608"/>
      <c r="K608"/>
      <c r="L608"/>
      <c r="M608"/>
    </row>
    <row r="609" spans="2:13" x14ac:dyDescent="0.25">
      <c r="B609"/>
      <c r="C609"/>
      <c r="D609"/>
      <c r="E609"/>
      <c r="F609"/>
      <c r="G609"/>
      <c r="H609"/>
      <c r="I609"/>
      <c r="J609"/>
      <c r="K609"/>
      <c r="L609"/>
      <c r="M609"/>
    </row>
    <row r="610" spans="2:13" x14ac:dyDescent="0.25">
      <c r="B610"/>
      <c r="C610"/>
      <c r="D610"/>
      <c r="E610"/>
      <c r="F610"/>
      <c r="G610"/>
      <c r="H610"/>
      <c r="I610"/>
      <c r="J610"/>
      <c r="K610"/>
      <c r="L610"/>
      <c r="M610"/>
    </row>
    <row r="611" spans="2:13" x14ac:dyDescent="0.25">
      <c r="B611"/>
      <c r="C611"/>
      <c r="D611"/>
      <c r="E611"/>
      <c r="F611"/>
      <c r="G611"/>
      <c r="H611"/>
      <c r="I611"/>
      <c r="J611"/>
      <c r="K611"/>
      <c r="L611"/>
      <c r="M611"/>
    </row>
    <row r="612" spans="2:13" x14ac:dyDescent="0.25">
      <c r="B612"/>
      <c r="C612"/>
      <c r="D612"/>
      <c r="E612"/>
      <c r="F612"/>
      <c r="G612"/>
      <c r="H612"/>
      <c r="I612"/>
      <c r="J612"/>
      <c r="K612"/>
      <c r="L612"/>
      <c r="M612"/>
    </row>
    <row r="613" spans="2:13" x14ac:dyDescent="0.25">
      <c r="B613"/>
      <c r="C613"/>
      <c r="D613"/>
      <c r="E613"/>
      <c r="F613"/>
      <c r="G613"/>
      <c r="H613"/>
      <c r="I613"/>
      <c r="J613"/>
      <c r="K613"/>
      <c r="L613"/>
      <c r="M613"/>
    </row>
    <row r="614" spans="2:13" x14ac:dyDescent="0.25">
      <c r="B614"/>
      <c r="C614"/>
      <c r="D614"/>
      <c r="E614"/>
      <c r="F614"/>
      <c r="G614"/>
      <c r="H614"/>
      <c r="I614"/>
      <c r="J614"/>
      <c r="K614"/>
      <c r="L614"/>
      <c r="M614"/>
    </row>
    <row r="615" spans="2:13" x14ac:dyDescent="0.25">
      <c r="B615"/>
      <c r="C615"/>
      <c r="D615"/>
      <c r="E615"/>
      <c r="F615"/>
      <c r="G615"/>
      <c r="H615"/>
      <c r="I615"/>
      <c r="J615"/>
      <c r="K615"/>
      <c r="L615"/>
      <c r="M615"/>
    </row>
    <row r="616" spans="2:13" x14ac:dyDescent="0.25">
      <c r="B616"/>
      <c r="C616"/>
      <c r="D616"/>
      <c r="E616"/>
      <c r="F616"/>
      <c r="G616"/>
      <c r="H616"/>
      <c r="I616"/>
      <c r="J616"/>
      <c r="K616"/>
      <c r="L616"/>
      <c r="M616"/>
    </row>
    <row r="617" spans="2:13" x14ac:dyDescent="0.25">
      <c r="B617"/>
      <c r="C617"/>
      <c r="D617"/>
      <c r="E617"/>
      <c r="F617"/>
      <c r="G617"/>
      <c r="H617"/>
      <c r="I617"/>
      <c r="J617"/>
      <c r="K617"/>
      <c r="L617"/>
      <c r="M617"/>
    </row>
    <row r="618" spans="2:13" x14ac:dyDescent="0.25">
      <c r="B618"/>
      <c r="C618"/>
      <c r="D618"/>
      <c r="E618"/>
      <c r="F618"/>
      <c r="G618"/>
      <c r="H618"/>
      <c r="I618"/>
      <c r="J618"/>
      <c r="K618"/>
      <c r="L618"/>
      <c r="M618"/>
    </row>
    <row r="619" spans="2:13" x14ac:dyDescent="0.25">
      <c r="B619"/>
      <c r="C619"/>
      <c r="D619"/>
      <c r="E619"/>
      <c r="F619"/>
      <c r="G619"/>
      <c r="H619"/>
      <c r="I619"/>
      <c r="J619"/>
      <c r="K619"/>
      <c r="L619"/>
      <c r="M619"/>
    </row>
    <row r="620" spans="2:13" x14ac:dyDescent="0.25">
      <c r="B620"/>
      <c r="C620"/>
      <c r="D620"/>
      <c r="E620"/>
      <c r="F620"/>
      <c r="G620"/>
      <c r="H620"/>
      <c r="I620"/>
      <c r="J620"/>
      <c r="K620"/>
      <c r="L620"/>
      <c r="M620"/>
    </row>
    <row r="621" spans="2:13" x14ac:dyDescent="0.25">
      <c r="B621"/>
      <c r="C621"/>
      <c r="D621"/>
      <c r="E621"/>
      <c r="F621"/>
      <c r="G621"/>
      <c r="H621"/>
      <c r="I621"/>
      <c r="J621"/>
      <c r="K621"/>
      <c r="L621"/>
      <c r="M621"/>
    </row>
    <row r="622" spans="2:13" x14ac:dyDescent="0.25">
      <c r="B622"/>
      <c r="C622"/>
      <c r="D622"/>
      <c r="E622"/>
      <c r="F622"/>
      <c r="G622"/>
      <c r="H622"/>
      <c r="I622"/>
      <c r="J622"/>
      <c r="K622"/>
      <c r="L622"/>
      <c r="M622"/>
    </row>
    <row r="623" spans="2:13" x14ac:dyDescent="0.25">
      <c r="B623"/>
      <c r="C623"/>
      <c r="D623"/>
      <c r="E623"/>
      <c r="F623"/>
      <c r="G623"/>
      <c r="H623"/>
      <c r="I623"/>
      <c r="J623"/>
      <c r="K623"/>
      <c r="L623"/>
      <c r="M623"/>
    </row>
    <row r="624" spans="2:13" x14ac:dyDescent="0.25">
      <c r="B624"/>
      <c r="C624"/>
      <c r="D624"/>
      <c r="E624"/>
      <c r="F624"/>
      <c r="G624"/>
      <c r="H624"/>
      <c r="I624"/>
      <c r="J624"/>
      <c r="K624"/>
      <c r="L624"/>
      <c r="M624"/>
    </row>
    <row r="625" spans="2:13" x14ac:dyDescent="0.25">
      <c r="B625"/>
      <c r="C625"/>
      <c r="D625"/>
      <c r="E625"/>
      <c r="F625"/>
      <c r="G625"/>
      <c r="H625"/>
      <c r="I625"/>
      <c r="J625"/>
      <c r="K625"/>
      <c r="L625"/>
      <c r="M625"/>
    </row>
    <row r="626" spans="2:13" x14ac:dyDescent="0.25">
      <c r="B626"/>
      <c r="C626"/>
      <c r="D626"/>
      <c r="E626"/>
      <c r="F626"/>
      <c r="G626"/>
      <c r="H626"/>
      <c r="I626"/>
      <c r="J626"/>
      <c r="K626"/>
      <c r="L626"/>
      <c r="M626"/>
    </row>
    <row r="627" spans="2:13" x14ac:dyDescent="0.25">
      <c r="B627"/>
      <c r="C627"/>
      <c r="D627"/>
      <c r="E627"/>
      <c r="F627"/>
      <c r="G627"/>
      <c r="H627"/>
      <c r="I627"/>
      <c r="J627"/>
      <c r="K627"/>
      <c r="L627"/>
      <c r="M627"/>
    </row>
    <row r="628" spans="2:13" x14ac:dyDescent="0.25">
      <c r="B628"/>
      <c r="C628"/>
      <c r="D628"/>
      <c r="E628"/>
      <c r="F628"/>
      <c r="G628"/>
      <c r="H628"/>
      <c r="I628"/>
      <c r="J628"/>
      <c r="K628"/>
      <c r="L628"/>
      <c r="M628"/>
    </row>
    <row r="629" spans="2:13" x14ac:dyDescent="0.25">
      <c r="B629"/>
      <c r="C629"/>
      <c r="D629"/>
      <c r="E629"/>
      <c r="F629"/>
      <c r="G629"/>
      <c r="H629"/>
      <c r="I629"/>
      <c r="J629"/>
      <c r="K629"/>
      <c r="L629"/>
      <c r="M629"/>
    </row>
    <row r="630" spans="2:13" x14ac:dyDescent="0.25">
      <c r="B630"/>
      <c r="C630"/>
      <c r="D630"/>
      <c r="E630"/>
      <c r="F630"/>
      <c r="G630"/>
      <c r="H630"/>
      <c r="I630"/>
      <c r="J630"/>
      <c r="K630"/>
      <c r="L630"/>
      <c r="M630"/>
    </row>
    <row r="631" spans="2:13" x14ac:dyDescent="0.25">
      <c r="B631"/>
      <c r="C631"/>
      <c r="D631"/>
      <c r="E631"/>
      <c r="F631"/>
      <c r="G631"/>
      <c r="H631"/>
      <c r="I631"/>
      <c r="J631"/>
      <c r="K631"/>
      <c r="L631"/>
      <c r="M631"/>
    </row>
    <row r="632" spans="2:13" x14ac:dyDescent="0.25">
      <c r="B632"/>
      <c r="C632"/>
      <c r="D632"/>
      <c r="E632"/>
      <c r="F632"/>
      <c r="G632"/>
      <c r="H632"/>
      <c r="I632"/>
      <c r="J632"/>
      <c r="K632"/>
      <c r="L632"/>
      <c r="M632"/>
    </row>
    <row r="633" spans="2:13" x14ac:dyDescent="0.25">
      <c r="B633"/>
      <c r="C633"/>
      <c r="D633"/>
      <c r="E633"/>
      <c r="F633"/>
      <c r="G633"/>
      <c r="H633"/>
      <c r="I633"/>
      <c r="J633"/>
      <c r="K633"/>
      <c r="L633"/>
      <c r="M633"/>
    </row>
    <row r="634" spans="2:13" x14ac:dyDescent="0.25">
      <c r="B634"/>
      <c r="C634"/>
      <c r="D634"/>
      <c r="E634"/>
      <c r="F634"/>
      <c r="G634"/>
      <c r="H634"/>
      <c r="I634"/>
      <c r="J634"/>
      <c r="K634"/>
      <c r="L634"/>
      <c r="M634"/>
    </row>
    <row r="635" spans="2:13" x14ac:dyDescent="0.25">
      <c r="B635"/>
      <c r="C635"/>
      <c r="D635"/>
      <c r="E635"/>
      <c r="F635"/>
      <c r="G635"/>
      <c r="H635"/>
      <c r="I635"/>
      <c r="J635"/>
      <c r="K635"/>
      <c r="L635"/>
      <c r="M635"/>
    </row>
    <row r="636" spans="2:13" x14ac:dyDescent="0.25">
      <c r="B636"/>
      <c r="C636"/>
      <c r="D636"/>
      <c r="E636"/>
      <c r="F636"/>
      <c r="G636"/>
      <c r="H636"/>
      <c r="I636"/>
      <c r="J636"/>
      <c r="K636"/>
      <c r="L636"/>
      <c r="M636"/>
    </row>
    <row r="637" spans="2:13" x14ac:dyDescent="0.25">
      <c r="B637"/>
      <c r="C637"/>
      <c r="D637"/>
      <c r="E637"/>
      <c r="F637"/>
      <c r="G637"/>
      <c r="H637"/>
      <c r="I637"/>
      <c r="J637"/>
      <c r="K637"/>
      <c r="L637"/>
      <c r="M637"/>
    </row>
    <row r="638" spans="2:13" x14ac:dyDescent="0.25">
      <c r="B638"/>
      <c r="C638"/>
      <c r="D638"/>
      <c r="E638"/>
      <c r="F638"/>
      <c r="G638"/>
      <c r="H638"/>
      <c r="I638"/>
      <c r="J638"/>
      <c r="K638"/>
      <c r="L638"/>
      <c r="M638"/>
    </row>
    <row r="639" spans="2:13" x14ac:dyDescent="0.25">
      <c r="B639"/>
      <c r="C639"/>
      <c r="D639"/>
      <c r="E639"/>
      <c r="F639"/>
      <c r="G639"/>
      <c r="H639"/>
      <c r="I639"/>
      <c r="J639"/>
      <c r="K639"/>
      <c r="L639"/>
      <c r="M639"/>
    </row>
    <row r="640" spans="2:13" x14ac:dyDescent="0.25">
      <c r="B640"/>
      <c r="C640"/>
      <c r="D640"/>
      <c r="E640"/>
      <c r="F640"/>
      <c r="G640"/>
      <c r="H640"/>
      <c r="I640"/>
      <c r="J640"/>
      <c r="K640"/>
      <c r="L640"/>
      <c r="M640"/>
    </row>
    <row r="641" spans="2:13" x14ac:dyDescent="0.25">
      <c r="B641"/>
      <c r="C641"/>
      <c r="D641"/>
      <c r="E641"/>
      <c r="F641"/>
      <c r="G641"/>
      <c r="H641"/>
      <c r="I641"/>
      <c r="J641"/>
      <c r="K641"/>
      <c r="L641"/>
      <c r="M641"/>
    </row>
    <row r="642" spans="2:13" x14ac:dyDescent="0.25">
      <c r="B642"/>
      <c r="C642"/>
      <c r="D642"/>
      <c r="E642"/>
      <c r="F642"/>
      <c r="G642"/>
      <c r="H642"/>
      <c r="I642"/>
      <c r="J642"/>
      <c r="K642"/>
      <c r="L642"/>
      <c r="M642"/>
    </row>
    <row r="643" spans="2:13" x14ac:dyDescent="0.25">
      <c r="B643"/>
      <c r="C643"/>
      <c r="D643"/>
      <c r="E643"/>
      <c r="F643"/>
      <c r="G643"/>
      <c r="H643"/>
      <c r="I643"/>
      <c r="J643"/>
      <c r="K643"/>
      <c r="L643"/>
      <c r="M643"/>
    </row>
    <row r="644" spans="2:13" x14ac:dyDescent="0.25">
      <c r="B644"/>
      <c r="C644"/>
      <c r="D644"/>
      <c r="E644"/>
      <c r="F644"/>
      <c r="G644"/>
      <c r="H644"/>
      <c r="I644"/>
      <c r="J644"/>
      <c r="K644"/>
      <c r="L644"/>
      <c r="M644"/>
    </row>
    <row r="645" spans="2:13" x14ac:dyDescent="0.25">
      <c r="B645"/>
      <c r="C645"/>
      <c r="D645"/>
      <c r="E645"/>
      <c r="F645"/>
      <c r="G645"/>
      <c r="H645"/>
      <c r="I645"/>
      <c r="J645"/>
      <c r="K645"/>
      <c r="L645"/>
      <c r="M645"/>
    </row>
    <row r="646" spans="2:13" x14ac:dyDescent="0.25">
      <c r="B646"/>
      <c r="C646"/>
      <c r="D646"/>
      <c r="E646"/>
      <c r="F646"/>
      <c r="G646"/>
      <c r="H646"/>
      <c r="I646"/>
      <c r="J646"/>
      <c r="K646"/>
      <c r="L646"/>
      <c r="M646"/>
    </row>
    <row r="647" spans="2:13" x14ac:dyDescent="0.25">
      <c r="B647"/>
      <c r="C647"/>
      <c r="D647"/>
      <c r="E647"/>
      <c r="F647"/>
      <c r="G647"/>
      <c r="H647"/>
      <c r="I647"/>
      <c r="J647"/>
      <c r="K647"/>
      <c r="L647"/>
      <c r="M647"/>
    </row>
    <row r="648" spans="2:13" x14ac:dyDescent="0.25">
      <c r="B648"/>
      <c r="C648"/>
      <c r="D648"/>
      <c r="E648"/>
      <c r="F648"/>
      <c r="G648"/>
      <c r="H648"/>
      <c r="I648"/>
      <c r="J648"/>
      <c r="K648"/>
      <c r="L648"/>
      <c r="M648"/>
    </row>
    <row r="649" spans="2:13" x14ac:dyDescent="0.25">
      <c r="B649"/>
      <c r="C649"/>
      <c r="D649"/>
      <c r="E649"/>
      <c r="F649"/>
      <c r="G649"/>
      <c r="H649"/>
      <c r="I649"/>
      <c r="J649"/>
      <c r="K649"/>
      <c r="L649"/>
      <c r="M649"/>
    </row>
    <row r="650" spans="2:13" x14ac:dyDescent="0.25">
      <c r="B650"/>
      <c r="C650"/>
      <c r="D650"/>
      <c r="E650"/>
      <c r="F650"/>
      <c r="G650"/>
      <c r="H650"/>
      <c r="I650"/>
      <c r="J650"/>
      <c r="K650"/>
      <c r="L650"/>
      <c r="M650"/>
    </row>
    <row r="651" spans="2:13" x14ac:dyDescent="0.25">
      <c r="B651"/>
      <c r="C651"/>
      <c r="D651"/>
      <c r="E651"/>
      <c r="F651"/>
      <c r="G651"/>
      <c r="H651"/>
      <c r="I651"/>
      <c r="J651"/>
      <c r="K651"/>
      <c r="L651"/>
      <c r="M651"/>
    </row>
    <row r="652" spans="2:13" x14ac:dyDescent="0.25">
      <c r="B652"/>
      <c r="C652"/>
      <c r="D652"/>
      <c r="E652"/>
      <c r="F652"/>
      <c r="G652"/>
      <c r="H652"/>
      <c r="I652"/>
      <c r="J652"/>
      <c r="K652"/>
      <c r="L652"/>
      <c r="M652"/>
    </row>
    <row r="653" spans="2:13" x14ac:dyDescent="0.25">
      <c r="B653"/>
      <c r="C653"/>
      <c r="D653"/>
      <c r="E653"/>
      <c r="F653"/>
      <c r="G653"/>
      <c r="H653"/>
      <c r="I653"/>
      <c r="J653"/>
      <c r="K653"/>
      <c r="L653"/>
      <c r="M653"/>
    </row>
    <row r="654" spans="2:13" x14ac:dyDescent="0.25">
      <c r="B654"/>
      <c r="C654"/>
      <c r="D654"/>
      <c r="E654"/>
      <c r="F654"/>
      <c r="G654"/>
      <c r="H654"/>
      <c r="I654"/>
      <c r="J654"/>
      <c r="K654"/>
      <c r="L654"/>
      <c r="M654"/>
    </row>
    <row r="655" spans="2:13" x14ac:dyDescent="0.25">
      <c r="B655"/>
      <c r="C655"/>
      <c r="D655"/>
      <c r="E655"/>
      <c r="F655"/>
      <c r="G655"/>
      <c r="H655"/>
      <c r="I655"/>
      <c r="J655"/>
      <c r="K655"/>
      <c r="L655"/>
      <c r="M655"/>
    </row>
    <row r="656" spans="2:13" x14ac:dyDescent="0.25">
      <c r="B656"/>
      <c r="C656"/>
      <c r="D656"/>
      <c r="E656"/>
      <c r="F656"/>
      <c r="G656"/>
      <c r="H656"/>
      <c r="I656"/>
      <c r="J656"/>
      <c r="K656"/>
      <c r="L656"/>
      <c r="M656"/>
    </row>
    <row r="657" spans="2:13" x14ac:dyDescent="0.25">
      <c r="B657"/>
      <c r="C657"/>
      <c r="D657"/>
      <c r="E657"/>
      <c r="F657"/>
      <c r="G657"/>
      <c r="H657"/>
      <c r="I657"/>
      <c r="J657"/>
      <c r="K657"/>
      <c r="L657"/>
      <c r="M657"/>
    </row>
    <row r="658" spans="2:13" x14ac:dyDescent="0.25">
      <c r="B658"/>
      <c r="C658"/>
      <c r="D658"/>
      <c r="E658"/>
      <c r="F658"/>
      <c r="G658"/>
      <c r="H658"/>
      <c r="I658"/>
      <c r="J658"/>
      <c r="K658"/>
      <c r="L658"/>
      <c r="M658"/>
    </row>
    <row r="659" spans="2:13" x14ac:dyDescent="0.25">
      <c r="B659"/>
      <c r="C659"/>
      <c r="D659"/>
      <c r="E659"/>
      <c r="F659"/>
      <c r="G659"/>
      <c r="H659"/>
      <c r="I659"/>
      <c r="J659"/>
      <c r="K659"/>
      <c r="L659"/>
      <c r="M659"/>
    </row>
    <row r="660" spans="2:13" x14ac:dyDescent="0.25">
      <c r="B660"/>
      <c r="C660"/>
      <c r="D660"/>
      <c r="E660"/>
      <c r="F660"/>
      <c r="G660"/>
      <c r="H660"/>
      <c r="I660"/>
      <c r="J660"/>
      <c r="K660"/>
      <c r="L660"/>
      <c r="M660"/>
    </row>
    <row r="661" spans="2:13" x14ac:dyDescent="0.25">
      <c r="B661"/>
      <c r="C661"/>
      <c r="D661"/>
      <c r="E661"/>
      <c r="F661"/>
      <c r="G661"/>
      <c r="H661"/>
      <c r="I661"/>
      <c r="J661"/>
      <c r="K661"/>
      <c r="L661"/>
      <c r="M661"/>
    </row>
    <row r="662" spans="2:13" x14ac:dyDescent="0.25">
      <c r="B662"/>
      <c r="C662"/>
      <c r="D662"/>
      <c r="E662"/>
      <c r="F662"/>
      <c r="G662"/>
      <c r="H662"/>
      <c r="I662"/>
      <c r="J662"/>
      <c r="K662"/>
      <c r="L662"/>
      <c r="M662"/>
    </row>
    <row r="663" spans="2:13" x14ac:dyDescent="0.25">
      <c r="B663"/>
      <c r="C663"/>
      <c r="D663"/>
      <c r="E663"/>
      <c r="F663"/>
      <c r="G663"/>
      <c r="H663"/>
      <c r="I663"/>
      <c r="J663"/>
      <c r="K663"/>
      <c r="L663"/>
      <c r="M663"/>
    </row>
    <row r="664" spans="2:13" x14ac:dyDescent="0.25">
      <c r="B664"/>
      <c r="C664"/>
      <c r="D664"/>
      <c r="E664"/>
      <c r="F664"/>
      <c r="G664"/>
      <c r="H664"/>
      <c r="I664"/>
      <c r="J664"/>
      <c r="K664"/>
      <c r="L664"/>
      <c r="M664"/>
    </row>
    <row r="665" spans="2:13" x14ac:dyDescent="0.25">
      <c r="B665"/>
      <c r="C665"/>
      <c r="D665"/>
      <c r="E665"/>
      <c r="F665"/>
      <c r="G665"/>
      <c r="H665"/>
      <c r="I665"/>
      <c r="J665"/>
      <c r="K665"/>
      <c r="L665"/>
      <c r="M665"/>
    </row>
    <row r="666" spans="2:13" x14ac:dyDescent="0.25">
      <c r="B666"/>
      <c r="C666"/>
      <c r="D666"/>
      <c r="E666"/>
      <c r="F666"/>
      <c r="G666"/>
      <c r="H666"/>
      <c r="I666"/>
      <c r="J666"/>
      <c r="K666"/>
      <c r="L666"/>
      <c r="M666"/>
    </row>
    <row r="667" spans="2:13" x14ac:dyDescent="0.25">
      <c r="B667"/>
      <c r="C667"/>
      <c r="D667"/>
      <c r="E667"/>
      <c r="F667"/>
      <c r="G667"/>
      <c r="H667"/>
      <c r="I667"/>
      <c r="J667"/>
      <c r="K667"/>
      <c r="L667"/>
      <c r="M667"/>
    </row>
    <row r="668" spans="2:13" x14ac:dyDescent="0.25">
      <c r="B668"/>
      <c r="C668"/>
      <c r="D668"/>
      <c r="E668"/>
      <c r="F668"/>
      <c r="G668"/>
      <c r="H668"/>
      <c r="I668"/>
      <c r="J668"/>
      <c r="K668"/>
      <c r="L668"/>
      <c r="M668"/>
    </row>
    <row r="669" spans="2:13" x14ac:dyDescent="0.25">
      <c r="B669"/>
      <c r="C669"/>
      <c r="D669"/>
      <c r="E669"/>
      <c r="F669"/>
      <c r="G669"/>
      <c r="H669"/>
      <c r="I669"/>
      <c r="J669"/>
      <c r="K669"/>
      <c r="L669"/>
      <c r="M669"/>
    </row>
  </sheetData>
  <mergeCells count="1">
    <mergeCell ref="G5:I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196E7BB892F0444870B9B4A3A1C45CB" ma:contentTypeVersion="4" ma:contentTypeDescription="Create a new document." ma:contentTypeScope="" ma:versionID="6a480d0818fd858175fdf299c519b9f9">
  <xsd:schema xmlns:xsd="http://www.w3.org/2001/XMLSchema" xmlns:xs="http://www.w3.org/2001/XMLSchema" xmlns:p="http://schemas.microsoft.com/office/2006/metadata/properties" xmlns:ns2="e62c2974-e2f1-4d67-a82f-189208419034" targetNamespace="http://schemas.microsoft.com/office/2006/metadata/properties" ma:root="true" ma:fieldsID="3e1d76ad2c574897723130c7d663f0aa" ns2:_="">
    <xsd:import namespace="e62c2974-e2f1-4d67-a82f-18920841903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2c2974-e2f1-4d67-a82f-1892084190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E25331-6000-40EB-AA6D-D3F56069F8E4}">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e62c2974-e2f1-4d67-a82f-189208419034"/>
    <ds:schemaRef ds:uri="http://www.w3.org/XML/1998/namespace"/>
  </ds:schemaRefs>
</ds:datastoreItem>
</file>

<file path=customXml/itemProps2.xml><?xml version="1.0" encoding="utf-8"?>
<ds:datastoreItem xmlns:ds="http://schemas.openxmlformats.org/officeDocument/2006/customXml" ds:itemID="{5F3412FD-2F7D-464A-BA67-F24901F09B92}">
  <ds:schemaRefs>
    <ds:schemaRef ds:uri="http://schemas.microsoft.com/sharepoint/v3/contenttype/forms"/>
  </ds:schemaRefs>
</ds:datastoreItem>
</file>

<file path=customXml/itemProps3.xml><?xml version="1.0" encoding="utf-8"?>
<ds:datastoreItem xmlns:ds="http://schemas.openxmlformats.org/officeDocument/2006/customXml" ds:itemID="{CC7886E5-EA0F-4382-9D4B-A81AA07D17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2c2974-e2f1-4d67-a82f-1892084190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Calculator</vt:lpstr>
      <vt:lpstr>Methodology</vt:lpstr>
      <vt:lpstr>Tracking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Yonce, Hillary</dc:creator>
  <cp:lastModifiedBy>Trojan, Mike</cp:lastModifiedBy>
  <dcterms:created xsi:type="dcterms:W3CDTF">2015-06-05T18:17:20Z</dcterms:created>
  <dcterms:modified xsi:type="dcterms:W3CDTF">2022-06-22T13:14:52Z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0x010100B196E7BB892F0444870B9B4A3A1C45CB</vt:lpwstr>
  </property>
</Properties>
</file>