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0800"/>
  </bookViews>
  <sheets>
    <sheet name="Sheet1" sheetId="1" r:id="rId1"/>
    <sheet name="Sheet2" sheetId="2" state="hidden" r:id="rId2"/>
  </sheets>
  <calcPr calcId="145621"/>
</workbook>
</file>

<file path=xl/calcChain.xml><?xml version="1.0" encoding="utf-8"?>
<calcChain xmlns="http://schemas.openxmlformats.org/spreadsheetml/2006/main">
  <c r="B17" i="1" l="1"/>
  <c r="B18" i="1" l="1"/>
  <c r="B35" i="1"/>
  <c r="B27" i="1"/>
  <c r="B25" i="1"/>
  <c r="B21" i="1"/>
  <c r="B3" i="1"/>
  <c r="B26" i="1" l="1"/>
  <c r="B28" i="1" s="1"/>
  <c r="B20" i="1"/>
  <c r="B22" i="1" s="1"/>
  <c r="B30" i="1" s="1"/>
  <c r="B19" i="1"/>
  <c r="B31" i="1" l="1"/>
  <c r="B32" i="1" s="1"/>
  <c r="B36" i="1" s="1"/>
  <c r="B23" i="1"/>
  <c r="B29" i="1" l="1"/>
  <c r="B37" i="1" l="1"/>
  <c r="B38" i="1"/>
</calcChain>
</file>

<file path=xl/sharedStrings.xml><?xml version="1.0" encoding="utf-8"?>
<sst xmlns="http://schemas.openxmlformats.org/spreadsheetml/2006/main" count="99" uniqueCount="47">
  <si>
    <t>Units</t>
  </si>
  <si>
    <t>Value</t>
  </si>
  <si>
    <t>acres</t>
  </si>
  <si>
    <t>I/P ratio</t>
  </si>
  <si>
    <t>Soil</t>
  </si>
  <si>
    <t>inches</t>
  </si>
  <si>
    <t>ft3</t>
  </si>
  <si>
    <t>Term</t>
  </si>
  <si>
    <t>default = 22.5 inches</t>
  </si>
  <si>
    <r>
      <t>Runoff depth redirected (RD</t>
    </r>
    <r>
      <rPr>
        <vertAlign val="subscript"/>
        <sz val="11"/>
        <color theme="1"/>
        <rFont val="Calibri"/>
        <family val="2"/>
        <scheme val="minor"/>
      </rPr>
      <t>redirect</t>
    </r>
    <r>
      <rPr>
        <sz val="11"/>
        <color theme="1"/>
        <rFont val="Calibri"/>
        <family val="2"/>
        <scheme val="minor"/>
      </rPr>
      <t>)</t>
    </r>
  </si>
  <si>
    <r>
      <t>Runoff depth impervious (RD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</si>
  <si>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Area of redirected impervious (A</t>
    </r>
    <r>
      <rPr>
        <vertAlign val="subscript"/>
        <sz val="11"/>
        <color theme="1"/>
        <rFont val="Calibri"/>
        <family val="2"/>
        <scheme val="minor"/>
      </rPr>
      <t>redirected i</t>
    </r>
    <r>
      <rPr>
        <sz val="11"/>
        <color theme="1"/>
        <rFont val="Calibri"/>
        <family val="2"/>
        <scheme val="minor"/>
      </rPr>
      <t>)</t>
    </r>
  </si>
  <si>
    <r>
      <t>Area of effective pervious (A</t>
    </r>
    <r>
      <rPr>
        <vertAlign val="subscript"/>
        <sz val="11"/>
        <color theme="1"/>
        <rFont val="Calibri"/>
        <family val="2"/>
        <scheme val="minor"/>
      </rPr>
      <t>effective p</t>
    </r>
    <r>
      <rPr>
        <sz val="11"/>
        <color theme="1"/>
        <rFont val="Calibri"/>
        <family val="2"/>
        <scheme val="minor"/>
      </rPr>
      <t>)</t>
    </r>
  </si>
  <si>
    <r>
      <t>Area of ineffective pervious (A</t>
    </r>
    <r>
      <rPr>
        <vertAlign val="subscript"/>
        <sz val="11"/>
        <color theme="1"/>
        <rFont val="Calibri"/>
        <family val="2"/>
        <scheme val="minor"/>
      </rPr>
      <t>ineffective p</t>
    </r>
    <r>
      <rPr>
        <sz val="11"/>
        <color theme="1"/>
        <rFont val="Calibri"/>
        <family val="2"/>
        <scheme val="minor"/>
      </rPr>
      <t>)</t>
    </r>
  </si>
  <si>
    <r>
      <t>Area of non-redirected impervious (A</t>
    </r>
    <r>
      <rPr>
        <vertAlign val="subscript"/>
        <sz val="11"/>
        <color theme="1"/>
        <rFont val="Calibri"/>
        <family val="2"/>
        <scheme val="minor"/>
      </rPr>
      <t>non-redirected i</t>
    </r>
    <r>
      <rPr>
        <sz val="11"/>
        <color theme="1"/>
        <rFont val="Calibri"/>
        <family val="2"/>
        <scheme val="minor"/>
      </rPr>
      <t>)</t>
    </r>
  </si>
  <si>
    <r>
      <t>Runoff depth from pervious (RD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</si>
  <si>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r>
      <t>BMP volume credit (BMP</t>
    </r>
    <r>
      <rPr>
        <vertAlign val="subscript"/>
        <sz val="11"/>
        <color theme="1"/>
        <rFont val="Calibri"/>
        <family val="2"/>
        <scheme val="minor"/>
      </rPr>
      <t>volume credit</t>
    </r>
    <r>
      <rPr>
        <sz val="11"/>
        <color theme="1"/>
        <rFont val="Calibri"/>
        <family val="2"/>
        <scheme val="minor"/>
      </rPr>
      <t>)</t>
    </r>
  </si>
  <si>
    <t>Enter values in blue cells</t>
  </si>
  <si>
    <t>calculated</t>
  </si>
  <si>
    <t>default = 4.4 for A soil, 5.7 for B, 6.1 for C, 7.2 for D</t>
  </si>
  <si>
    <t>A</t>
  </si>
  <si>
    <t>B</t>
  </si>
  <si>
    <t>C</t>
  </si>
  <si>
    <t>D</t>
  </si>
  <si>
    <t>Performance goal</t>
  </si>
  <si>
    <t>% of performance goal achieved</t>
  </si>
  <si>
    <t>%</t>
  </si>
  <si>
    <r>
      <t xml:space="preserve">determine from plot called </t>
    </r>
    <r>
      <rPr>
        <b/>
        <i/>
        <sz val="11"/>
        <color theme="1"/>
        <rFont val="Calibri"/>
        <family val="2"/>
        <scheme val="minor"/>
      </rPr>
      <t>Average annual runoff depth</t>
    </r>
  </si>
  <si>
    <t>select from dropdown; determine soil on site</t>
  </si>
  <si>
    <t>user entered; determine on site</t>
  </si>
  <si>
    <t>Pre-disconnection</t>
  </si>
  <si>
    <t>Runoff from impervious</t>
  </si>
  <si>
    <t>Runoff from pervious</t>
  </si>
  <si>
    <t>Total runoff</t>
  </si>
  <si>
    <t>Post-disconnection</t>
  </si>
  <si>
    <t>Runoff from non-redirected impervious</t>
  </si>
  <si>
    <t>Runoff from ineffective pervious</t>
  </si>
  <si>
    <t>Runoff from effective pervious and redirected impervious</t>
  </si>
  <si>
    <t>Runoff from redirected impervious</t>
  </si>
  <si>
    <t>Runoff from effective pervious</t>
  </si>
  <si>
    <t>Runoff from ineffective impervious</t>
  </si>
  <si>
    <t>Total runoff reduced</t>
  </si>
  <si>
    <t>Performance Goal Summary</t>
  </si>
  <si>
    <t>default is MIDS goal of 1.1 inches</t>
  </si>
  <si>
    <t>Adjusted impervious</t>
  </si>
  <si>
    <t>SUMMARY</t>
  </si>
  <si>
    <t>Remaining volume to be treated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</si>
</sst>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1" fontId="0" fillId="3" borderId="1" xfId="0" applyNumberFormat="1" applyFill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</xf>
    <xf numFmtId="1" fontId="5" fillId="4" borderId="1" xfId="0" applyNumberFormat="1" applyFont="1" applyFill="1" applyBorder="1" applyAlignment="1" applyProtection="1">
      <alignment horizontal="center"/>
    </xf>
    <xf numFmtId="165" fontId="5" fillId="4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244778</xdr:rowOff>
    </xdr:from>
    <xdr:to>
      <xdr:col>25</xdr:col>
      <xdr:colOff>104775</xdr:colOff>
      <xdr:row>23</xdr:row>
      <xdr:rowOff>152400</xdr:rowOff>
    </xdr:to>
    <xdr:pic>
      <xdr:nvPicPr>
        <xdr:cNvPr id="2" name="Picture 1" descr="http://stormwater.pca.state.mn.us/images/6/67/Average_annual_runoff_dept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244778"/>
          <a:ext cx="9201150" cy="4679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333374</xdr:colOff>
      <xdr:row>9</xdr:row>
      <xdr:rowOff>180975</xdr:rowOff>
    </xdr:from>
    <xdr:to>
      <xdr:col>9</xdr:col>
      <xdr:colOff>514349</xdr:colOff>
      <xdr:row>11</xdr:row>
      <xdr:rowOff>17907</xdr:rowOff>
    </xdr:to>
    <xdr:sp macro="" textlink="">
      <xdr:nvSpPr>
        <xdr:cNvPr id="3" name="Right Arrow 2"/>
        <xdr:cNvSpPr/>
      </xdr:nvSpPr>
      <xdr:spPr>
        <a:xfrm>
          <a:off x="9020174" y="2124075"/>
          <a:ext cx="790575" cy="2941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" workbookViewId="0">
      <selection activeCell="B12" sqref="B12"/>
    </sheetView>
  </sheetViews>
  <sheetFormatPr defaultRowHeight="15" x14ac:dyDescent="0.25"/>
  <cols>
    <col min="1" max="1" width="63.7109375" style="1" customWidth="1"/>
    <col min="2" max="2" width="10.5703125" style="1" bestFit="1" customWidth="1"/>
    <col min="3" max="3" width="9.140625" style="1"/>
    <col min="4" max="4" width="10.28515625" style="1" customWidth="1"/>
    <col min="5" max="16384" width="9.140625" style="1"/>
  </cols>
  <sheetData>
    <row r="1" spans="1:4" ht="21" x14ac:dyDescent="0.35">
      <c r="A1" s="5" t="s">
        <v>17</v>
      </c>
    </row>
    <row r="2" spans="1:4" x14ac:dyDescent="0.25">
      <c r="A2" s="1" t="s">
        <v>4</v>
      </c>
      <c r="B2" s="4" t="s">
        <v>20</v>
      </c>
      <c r="C2" s="3"/>
      <c r="D2" s="3" t="s">
        <v>28</v>
      </c>
    </row>
    <row r="3" spans="1:4" x14ac:dyDescent="0.25">
      <c r="A3" s="1" t="s">
        <v>3</v>
      </c>
      <c r="B3" s="15" t="e">
        <f>B8/B6</f>
        <v>#DIV/0!</v>
      </c>
      <c r="C3" s="3"/>
      <c r="D3" s="3" t="s">
        <v>18</v>
      </c>
    </row>
    <row r="5" spans="1:4" s="2" customFormat="1" x14ac:dyDescent="0.25">
      <c r="A5" s="2" t="s">
        <v>7</v>
      </c>
      <c r="B5" s="2" t="s">
        <v>1</v>
      </c>
      <c r="C5" s="2" t="s">
        <v>0</v>
      </c>
    </row>
    <row r="6" spans="1:4" ht="18" x14ac:dyDescent="0.35">
      <c r="A6" s="1" t="s">
        <v>12</v>
      </c>
      <c r="B6" s="13"/>
      <c r="C6" s="1" t="s">
        <v>2</v>
      </c>
      <c r="D6" s="3" t="s">
        <v>29</v>
      </c>
    </row>
    <row r="7" spans="1:4" ht="18" x14ac:dyDescent="0.35">
      <c r="A7" s="1" t="s">
        <v>13</v>
      </c>
      <c r="B7" s="13"/>
      <c r="C7" s="1" t="s">
        <v>2</v>
      </c>
      <c r="D7" s="3" t="s">
        <v>29</v>
      </c>
    </row>
    <row r="8" spans="1:4" ht="18" x14ac:dyDescent="0.35">
      <c r="A8" s="1" t="s">
        <v>11</v>
      </c>
      <c r="B8" s="13"/>
      <c r="C8" s="1" t="s">
        <v>2</v>
      </c>
      <c r="D8" s="3" t="s">
        <v>29</v>
      </c>
    </row>
    <row r="9" spans="1:4" ht="18" x14ac:dyDescent="0.35">
      <c r="A9" s="1" t="s">
        <v>14</v>
      </c>
      <c r="B9" s="13"/>
      <c r="C9" s="1" t="s">
        <v>2</v>
      </c>
      <c r="D9" s="3" t="s">
        <v>29</v>
      </c>
    </row>
    <row r="10" spans="1:4" ht="18" x14ac:dyDescent="0.35">
      <c r="A10" s="1" t="s">
        <v>15</v>
      </c>
      <c r="B10" s="13"/>
      <c r="C10" s="1" t="s">
        <v>5</v>
      </c>
      <c r="D10" s="3" t="s">
        <v>19</v>
      </c>
    </row>
    <row r="11" spans="1:4" ht="18" x14ac:dyDescent="0.35">
      <c r="A11" s="1" t="s">
        <v>9</v>
      </c>
      <c r="B11" s="13"/>
      <c r="C11" s="1" t="s">
        <v>5</v>
      </c>
      <c r="D11" s="3" t="s">
        <v>27</v>
      </c>
    </row>
    <row r="12" spans="1:4" ht="18" x14ac:dyDescent="0.35">
      <c r="A12" s="1" t="s">
        <v>10</v>
      </c>
      <c r="B12" s="13"/>
      <c r="C12" s="1" t="s">
        <v>5</v>
      </c>
      <c r="D12" s="3" t="s">
        <v>8</v>
      </c>
    </row>
    <row r="13" spans="1:4" x14ac:dyDescent="0.25">
      <c r="A13" s="1" t="s">
        <v>24</v>
      </c>
      <c r="B13" s="13"/>
      <c r="C13" s="1" t="s">
        <v>5</v>
      </c>
      <c r="D13" s="3" t="s">
        <v>43</v>
      </c>
    </row>
    <row r="14" spans="1:4" x14ac:dyDescent="0.25">
      <c r="D14" s="3"/>
    </row>
    <row r="15" spans="1:4" ht="18.75" x14ac:dyDescent="0.3">
      <c r="A15" s="12" t="s">
        <v>45</v>
      </c>
    </row>
    <row r="16" spans="1:4" x14ac:dyDescent="0.25">
      <c r="A16" s="7" t="s">
        <v>30</v>
      </c>
    </row>
    <row r="17" spans="1:7" x14ac:dyDescent="0.25">
      <c r="A17" s="9" t="s">
        <v>35</v>
      </c>
      <c r="B17" s="6">
        <f>$B$9*22.5*43560/12</f>
        <v>0</v>
      </c>
      <c r="C17" s="1" t="s">
        <v>6</v>
      </c>
      <c r="D17" s="1" t="s">
        <v>18</v>
      </c>
    </row>
    <row r="18" spans="1:7" x14ac:dyDescent="0.25">
      <c r="A18" s="9" t="s">
        <v>38</v>
      </c>
      <c r="B18" s="6">
        <f>$B$8*$B$12/12*43560</f>
        <v>0</v>
      </c>
      <c r="C18" s="1" t="s">
        <v>6</v>
      </c>
      <c r="D18" s="1" t="s">
        <v>18</v>
      </c>
    </row>
    <row r="19" spans="1:7" x14ac:dyDescent="0.25">
      <c r="A19" s="8" t="s">
        <v>31</v>
      </c>
      <c r="B19" s="6">
        <f>B18+B17</f>
        <v>0</v>
      </c>
      <c r="C19" s="1" t="s">
        <v>6</v>
      </c>
      <c r="D19" s="1" t="s">
        <v>18</v>
      </c>
      <c r="G19"/>
    </row>
    <row r="20" spans="1:7" x14ac:dyDescent="0.25">
      <c r="A20" s="8" t="s">
        <v>39</v>
      </c>
      <c r="B20" s="6">
        <f>$B$6*$B$10/12*43560</f>
        <v>0</v>
      </c>
      <c r="C20" s="1" t="s">
        <v>6</v>
      </c>
      <c r="D20" s="1" t="s">
        <v>18</v>
      </c>
    </row>
    <row r="21" spans="1:7" x14ac:dyDescent="0.25">
      <c r="A21" s="8" t="s">
        <v>40</v>
      </c>
      <c r="B21" s="6">
        <f>$B$7*$B$10/12*43560</f>
        <v>0</v>
      </c>
      <c r="C21" s="1" t="s">
        <v>6</v>
      </c>
      <c r="D21" s="1" t="s">
        <v>18</v>
      </c>
    </row>
    <row r="22" spans="1:7" x14ac:dyDescent="0.25">
      <c r="A22" s="8" t="s">
        <v>32</v>
      </c>
      <c r="B22" s="6">
        <f>B21+B20</f>
        <v>0</v>
      </c>
      <c r="C22" s="1" t="s">
        <v>6</v>
      </c>
      <c r="D22" s="1" t="s">
        <v>18</v>
      </c>
    </row>
    <row r="23" spans="1:7" x14ac:dyDescent="0.25">
      <c r="A23" s="8" t="s">
        <v>33</v>
      </c>
      <c r="B23" s="6">
        <f>B22+B19</f>
        <v>0</v>
      </c>
      <c r="C23" s="1" t="s">
        <v>6</v>
      </c>
      <c r="D23" s="1" t="s">
        <v>18</v>
      </c>
      <c r="F23" s="10"/>
    </row>
    <row r="24" spans="1:7" x14ac:dyDescent="0.25">
      <c r="A24" s="7" t="s">
        <v>34</v>
      </c>
      <c r="B24" s="14"/>
    </row>
    <row r="25" spans="1:7" x14ac:dyDescent="0.25">
      <c r="A25" s="8" t="s">
        <v>35</v>
      </c>
      <c r="B25" s="6">
        <f>$B$12/12*43560*$B$9</f>
        <v>0</v>
      </c>
      <c r="C25" s="1" t="s">
        <v>6</v>
      </c>
      <c r="D25" s="1" t="s">
        <v>18</v>
      </c>
    </row>
    <row r="26" spans="1:7" x14ac:dyDescent="0.25">
      <c r="A26" s="8" t="s">
        <v>36</v>
      </c>
      <c r="B26" s="6">
        <f>$B$10*43560*$B$7/12</f>
        <v>0</v>
      </c>
      <c r="C26" s="1" t="s">
        <v>6</v>
      </c>
      <c r="D26" s="1" t="s">
        <v>18</v>
      </c>
      <c r="F26" s="10"/>
    </row>
    <row r="27" spans="1:7" x14ac:dyDescent="0.25">
      <c r="A27" s="8" t="s">
        <v>37</v>
      </c>
      <c r="B27" s="6">
        <f>($B$8+$B$6)*43560*$B$11/12</f>
        <v>0</v>
      </c>
      <c r="C27" s="1" t="s">
        <v>6</v>
      </c>
      <c r="D27" s="1" t="s">
        <v>18</v>
      </c>
      <c r="F27" s="10"/>
    </row>
    <row r="28" spans="1:7" x14ac:dyDescent="0.25">
      <c r="A28" s="8" t="s">
        <v>33</v>
      </c>
      <c r="B28" s="6">
        <f>B27+B26+B25</f>
        <v>0</v>
      </c>
      <c r="C28" s="1" t="s">
        <v>6</v>
      </c>
      <c r="D28" s="1" t="s">
        <v>18</v>
      </c>
      <c r="E28" s="10"/>
      <c r="F28" s="11"/>
    </row>
    <row r="29" spans="1:7" x14ac:dyDescent="0.25">
      <c r="A29" s="8" t="s">
        <v>41</v>
      </c>
      <c r="B29" s="6">
        <f>B23-B28</f>
        <v>0</v>
      </c>
      <c r="C29" s="1" t="s">
        <v>6</v>
      </c>
      <c r="D29" s="1" t="s">
        <v>18</v>
      </c>
    </row>
    <row r="30" spans="1:7" x14ac:dyDescent="0.25">
      <c r="A30" s="8" t="s">
        <v>32</v>
      </c>
      <c r="B30" s="6">
        <f>B22</f>
        <v>0</v>
      </c>
      <c r="C30" s="1" t="s">
        <v>6</v>
      </c>
      <c r="D30" s="1" t="s">
        <v>18</v>
      </c>
    </row>
    <row r="31" spans="1:7" x14ac:dyDescent="0.25">
      <c r="A31" s="8" t="s">
        <v>31</v>
      </c>
      <c r="B31" s="6">
        <f>B28-B30</f>
        <v>0</v>
      </c>
      <c r="C31" s="1" t="s">
        <v>6</v>
      </c>
      <c r="D31" s="1" t="s">
        <v>18</v>
      </c>
      <c r="F31" s="10"/>
    </row>
    <row r="32" spans="1:7" x14ac:dyDescent="0.25">
      <c r="A32" s="8" t="s">
        <v>44</v>
      </c>
      <c r="B32" s="15" t="e">
        <f>B31/$B$12/43560*12</f>
        <v>#DIV/0!</v>
      </c>
      <c r="C32" s="1" t="s">
        <v>2</v>
      </c>
      <c r="D32" s="1" t="s">
        <v>18</v>
      </c>
    </row>
    <row r="33" spans="1:4" x14ac:dyDescent="0.25">
      <c r="A33" s="8"/>
      <c r="B33" s="14"/>
    </row>
    <row r="34" spans="1:4" x14ac:dyDescent="0.25">
      <c r="A34" s="7" t="s">
        <v>42</v>
      </c>
      <c r="B34" s="14"/>
    </row>
    <row r="35" spans="1:4" x14ac:dyDescent="0.25">
      <c r="A35" s="8" t="s">
        <v>24</v>
      </c>
      <c r="B35" s="16">
        <f>$B$13*43560*($B$8+$B$9)/12</f>
        <v>0</v>
      </c>
      <c r="C35" s="1" t="s">
        <v>6</v>
      </c>
      <c r="D35" s="1" t="s">
        <v>18</v>
      </c>
    </row>
    <row r="36" spans="1:4" ht="18" x14ac:dyDescent="0.35">
      <c r="A36" s="8" t="s">
        <v>16</v>
      </c>
      <c r="B36" s="16" t="e">
        <f>(B8-B32)*43560*0.092</f>
        <v>#DIV/0!</v>
      </c>
      <c r="C36" s="1" t="s">
        <v>6</v>
      </c>
      <c r="D36" s="1" t="s">
        <v>18</v>
      </c>
    </row>
    <row r="37" spans="1:4" x14ac:dyDescent="0.25">
      <c r="A37" s="8" t="s">
        <v>25</v>
      </c>
      <c r="B37" s="17" t="e">
        <f>B36/B35*100</f>
        <v>#DIV/0!</v>
      </c>
      <c r="C37" s="1" t="s">
        <v>26</v>
      </c>
      <c r="D37" s="1" t="s">
        <v>18</v>
      </c>
    </row>
    <row r="38" spans="1:4" x14ac:dyDescent="0.25">
      <c r="A38" s="8" t="s">
        <v>46</v>
      </c>
      <c r="B38" s="16" t="e">
        <f>B35-B36</f>
        <v>#DIV/0!</v>
      </c>
      <c r="C38" s="1" t="s">
        <v>6</v>
      </c>
      <c r="D38" s="1" t="s">
        <v>18</v>
      </c>
    </row>
  </sheetData>
  <sheetProtection password="C16D" sheet="1" objects="1" scenarios="1" selectLockedCells="1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Sheet2!$A$2:$A$5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Trojan, Mike</dc:creator>
  <cp:lastModifiedBy>Trojan, Mike</cp:lastModifiedBy>
  <dcterms:created xsi:type="dcterms:W3CDTF">2014-09-23T13:05:19Z</dcterms:created>
  <dcterms:modified xsi:type="dcterms:W3CDTF">2016-02-19T18:37:51Z</dcterms:modified>
</cp:coreProperties>
</file>