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franc\Documents\Work Mike\Estimator\"/>
    </mc:Choice>
  </mc:AlternateContent>
  <xr:revisionPtr revIDLastSave="0" documentId="13_ncr:1_{D7E0A0E3-2A08-44FC-947C-9E452D8D3BAC}" xr6:coauthVersionLast="46" xr6:coauthVersionMax="46" xr10:uidLastSave="{00000000-0000-0000-0000-000000000000}"/>
  <bookViews>
    <workbookView xWindow="-110" yWindow="-110" windowWidth="19420" windowHeight="10420" tabRatio="833" activeTab="1"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C37" i="1"/>
  <c r="D38" i="4" l="1"/>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H45" i="9" s="1"/>
  <c r="G29" i="9"/>
  <c r="D29" i="9"/>
  <c r="G94" i="9" s="1"/>
  <c r="G95" i="9" s="1"/>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J30" i="9" s="1"/>
  <c r="G9" i="9"/>
  <c r="I30" i="9" s="1"/>
  <c r="M8" i="9"/>
  <c r="M24" i="9" s="1"/>
  <c r="K8" i="9"/>
  <c r="J8" i="9"/>
  <c r="I8" i="9"/>
  <c r="H8" i="9"/>
  <c r="J29" i="9" s="1"/>
  <c r="J45"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J29" i="12" s="1"/>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I29" i="8" s="1"/>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I29" i="7"/>
  <c r="H29" i="7"/>
  <c r="G29" i="7"/>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J29" i="6" s="1"/>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J30" i="5" s="1"/>
  <c r="G9" i="5"/>
  <c r="M8" i="5"/>
  <c r="M24" i="5" s="1"/>
  <c r="K8" i="5"/>
  <c r="J8" i="5"/>
  <c r="I8" i="5"/>
  <c r="H8" i="5"/>
  <c r="J29" i="5" s="1"/>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I30" i="3" s="1"/>
  <c r="M8" i="3"/>
  <c r="M24" i="3" s="1"/>
  <c r="K8" i="3"/>
  <c r="J8" i="3"/>
  <c r="I8" i="3"/>
  <c r="H8" i="3"/>
  <c r="J29" i="3" s="1"/>
  <c r="G8" i="3"/>
  <c r="I29" i="3" s="1"/>
  <c r="C46" i="4"/>
  <c r="M46" i="4" s="1"/>
  <c r="C38" i="4"/>
  <c r="M38" i="4" s="1"/>
  <c r="C44" i="1"/>
  <c r="C43" i="1"/>
  <c r="C42" i="1"/>
  <c r="C41" i="1"/>
  <c r="C40" i="1"/>
  <c r="C39" i="1"/>
  <c r="C38" i="1"/>
  <c r="L37" i="1"/>
  <c r="C36" i="1"/>
  <c r="C34" i="1"/>
  <c r="C33" i="1"/>
  <c r="C32" i="1"/>
  <c r="C31" i="1"/>
  <c r="C30" i="1"/>
  <c r="M44" i="1"/>
  <c r="M43" i="1"/>
  <c r="M42" i="1"/>
  <c r="M33" i="1"/>
  <c r="M32" i="1"/>
  <c r="M8" i="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E40" i="4"/>
  <c r="O40" i="4" s="1"/>
  <c r="E39" i="4"/>
  <c r="O39" i="4" s="1"/>
  <c r="E37" i="4"/>
  <c r="O37" i="4" s="1"/>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F39" i="1"/>
  <c r="F40" i="1"/>
  <c r="F41" i="1"/>
  <c r="F42" i="1"/>
  <c r="F43" i="1"/>
  <c r="F44" i="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M29" i="1" s="1"/>
  <c r="D38" i="1"/>
  <c r="M38" i="1" s="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50" i="1"/>
  <c r="A14" i="4"/>
  <c r="A13" i="4"/>
  <c r="A12" i="4"/>
  <c r="C15" i="4"/>
  <c r="C14" i="4"/>
  <c r="C13" i="4"/>
  <c r="C12" i="4"/>
  <c r="A11" i="4"/>
  <c r="A10" i="4"/>
  <c r="A9" i="4"/>
  <c r="A8" i="4"/>
  <c r="C11" i="4"/>
  <c r="C10" i="4"/>
  <c r="C9" i="4"/>
  <c r="C8" i="4"/>
  <c r="L51" i="1"/>
  <c r="A7" i="4"/>
  <c r="C7" i="4"/>
  <c r="D24" i="1"/>
  <c r="C6" i="4" s="1"/>
  <c r="D44" i="1"/>
  <c r="H44" i="1" s="1"/>
  <c r="D43" i="1"/>
  <c r="D42" i="1"/>
  <c r="D40" i="1"/>
  <c r="H40" i="1" s="1"/>
  <c r="D39" i="1"/>
  <c r="M39" i="1" s="1"/>
  <c r="D37" i="1"/>
  <c r="M37" i="1" s="1"/>
  <c r="D36" i="1"/>
  <c r="M36" i="1" s="1"/>
  <c r="D35" i="1"/>
  <c r="H35" i="1" s="1"/>
  <c r="D34" i="1"/>
  <c r="H34" i="1" s="1"/>
  <c r="D33" i="1"/>
  <c r="D32" i="1"/>
  <c r="D31" i="1"/>
  <c r="G31" i="1" s="1"/>
  <c r="D30" i="1"/>
  <c r="M30" i="1" s="1"/>
  <c r="E44" i="1"/>
  <c r="E43" i="1"/>
  <c r="G43" i="1" s="1"/>
  <c r="E42" i="1"/>
  <c r="G42" i="1" s="1"/>
  <c r="I42" i="1" s="1"/>
  <c r="E41" i="1"/>
  <c r="G41" i="1" s="1"/>
  <c r="E40" i="1"/>
  <c r="E39" i="1"/>
  <c r="E38" i="1"/>
  <c r="E37" i="1"/>
  <c r="E36" i="1"/>
  <c r="E35" i="1"/>
  <c r="E34" i="1"/>
  <c r="G34" i="1" s="1"/>
  <c r="E33" i="1"/>
  <c r="G33" i="1" s="1"/>
  <c r="I33" i="1" s="1"/>
  <c r="E32" i="1"/>
  <c r="E31" i="1"/>
  <c r="E30" i="1"/>
  <c r="H23" i="1"/>
  <c r="G23" i="1"/>
  <c r="H22" i="1"/>
  <c r="G22" i="1"/>
  <c r="I43" i="1" s="1"/>
  <c r="H21" i="1"/>
  <c r="G21" i="1"/>
  <c r="H20" i="1"/>
  <c r="G20" i="1"/>
  <c r="H39" i="1"/>
  <c r="J39" i="1" s="1"/>
  <c r="H42" i="1"/>
  <c r="J42" i="1" s="1"/>
  <c r="H43" i="1"/>
  <c r="G18" i="1"/>
  <c r="H18" i="1"/>
  <c r="G19" i="1"/>
  <c r="H19" i="1"/>
  <c r="L32" i="1"/>
  <c r="L34" i="1"/>
  <c r="G29" i="1"/>
  <c r="G32" i="1"/>
  <c r="L86" i="1"/>
  <c r="L85" i="1"/>
  <c r="L84" i="1"/>
  <c r="L83" i="1"/>
  <c r="L82" i="1"/>
  <c r="L81" i="1"/>
  <c r="L80" i="1"/>
  <c r="L79" i="1"/>
  <c r="L78" i="1"/>
  <c r="L77" i="1"/>
  <c r="L76" i="1"/>
  <c r="L61" i="1"/>
  <c r="L60" i="1"/>
  <c r="L59" i="1"/>
  <c r="L58" i="1"/>
  <c r="L57" i="1"/>
  <c r="L56" i="1"/>
  <c r="L55" i="1"/>
  <c r="L53" i="1"/>
  <c r="L52" i="1"/>
  <c r="L36" i="1"/>
  <c r="L31" i="1"/>
  <c r="H29" i="1"/>
  <c r="G9" i="1"/>
  <c r="G11" i="1"/>
  <c r="G13" i="1"/>
  <c r="G15" i="1"/>
  <c r="G17" i="1"/>
  <c r="G8" i="1"/>
  <c r="H9" i="1"/>
  <c r="G10" i="1"/>
  <c r="H11" i="1"/>
  <c r="G12" i="1"/>
  <c r="H13" i="1"/>
  <c r="G14" i="1"/>
  <c r="H15" i="1"/>
  <c r="G16" i="1"/>
  <c r="H17" i="1"/>
  <c r="H8" i="1"/>
  <c r="J29" i="1" s="1"/>
  <c r="H10" i="1"/>
  <c r="H12" i="1"/>
  <c r="H14" i="1"/>
  <c r="H16" i="1"/>
  <c r="L54" i="1"/>
  <c r="J40" i="1" l="1"/>
  <c r="G39" i="1"/>
  <c r="I39" i="1"/>
  <c r="J35" i="1"/>
  <c r="M40" i="1"/>
  <c r="M31" i="1"/>
  <c r="I29" i="1"/>
  <c r="I41" i="1"/>
  <c r="M41" i="1"/>
  <c r="H38" i="1"/>
  <c r="J38" i="1" s="1"/>
  <c r="G37" i="1"/>
  <c r="I37" i="1" s="1"/>
  <c r="G36" i="1"/>
  <c r="I36" i="1" s="1"/>
  <c r="H36" i="1"/>
  <c r="M35" i="1"/>
  <c r="G35" i="1"/>
  <c r="M34" i="1"/>
  <c r="I31" i="1"/>
  <c r="H31" i="1"/>
  <c r="J31" i="1" s="1"/>
  <c r="D45" i="1"/>
  <c r="H41" i="1"/>
  <c r="J41" i="1" s="1"/>
  <c r="L41" i="1"/>
  <c r="M24" i="1"/>
  <c r="L40" i="1"/>
  <c r="G40" i="1"/>
  <c r="I40" i="1" s="1"/>
  <c r="J36" i="10"/>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C69" i="10"/>
  <c r="D45" i="10"/>
  <c r="G29" i="10"/>
  <c r="F69" i="10" s="1"/>
  <c r="I38" i="9"/>
  <c r="G45" i="9"/>
  <c r="H24" i="9"/>
  <c r="E14" i="4" s="1"/>
  <c r="I94" i="9"/>
  <c r="I95" i="9" s="1"/>
  <c r="D45" i="9"/>
  <c r="H94" i="9"/>
  <c r="H95" i="9" s="1"/>
  <c r="B94" i="9"/>
  <c r="J94" i="9"/>
  <c r="J95" i="9" s="1"/>
  <c r="M31" i="9"/>
  <c r="M33" i="9"/>
  <c r="M35" i="9"/>
  <c r="M37" i="9"/>
  <c r="M39" i="9"/>
  <c r="M41" i="9"/>
  <c r="M43" i="9"/>
  <c r="C94" i="9"/>
  <c r="C95" i="9" s="1"/>
  <c r="K94" i="9"/>
  <c r="K95" i="9" s="1"/>
  <c r="M29" i="9"/>
  <c r="I40" i="9"/>
  <c r="D94" i="9"/>
  <c r="D95" i="9" s="1"/>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C70"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D70" i="8" s="1"/>
  <c r="J37" i="8"/>
  <c r="J44" i="8"/>
  <c r="J31" i="8"/>
  <c r="J30" i="8"/>
  <c r="J39" i="8"/>
  <c r="I45" i="8"/>
  <c r="M45" i="8"/>
  <c r="F94" i="8"/>
  <c r="G24" i="8"/>
  <c r="D11" i="4" s="1"/>
  <c r="L11" i="4" s="1"/>
  <c r="D45" i="8"/>
  <c r="E69" i="8"/>
  <c r="E70" i="8" s="1"/>
  <c r="G45" i="8"/>
  <c r="F69" i="8"/>
  <c r="F70" i="8" s="1"/>
  <c r="G69" i="8"/>
  <c r="G70" i="8" s="1"/>
  <c r="H30" i="8"/>
  <c r="D94" i="8" s="1"/>
  <c r="H32" i="8"/>
  <c r="H34" i="8"/>
  <c r="J34" i="8" s="1"/>
  <c r="H36" i="8"/>
  <c r="J36" i="8" s="1"/>
  <c r="H38" i="8"/>
  <c r="J38" i="8" s="1"/>
  <c r="H69" i="8"/>
  <c r="H70" i="8" s="1"/>
  <c r="K94" i="8"/>
  <c r="I69" i="8"/>
  <c r="I70" i="8" s="1"/>
  <c r="L33" i="8"/>
  <c r="L39" i="8"/>
  <c r="B69" i="8"/>
  <c r="J69" i="8"/>
  <c r="J70" i="8" s="1"/>
  <c r="L31" i="8"/>
  <c r="C69" i="8"/>
  <c r="C70" i="8" s="1"/>
  <c r="K69" i="8"/>
  <c r="K70" i="8" s="1"/>
  <c r="F94" i="7"/>
  <c r="F95" i="7" s="1"/>
  <c r="I44" i="7"/>
  <c r="M45" i="7"/>
  <c r="I34" i="7"/>
  <c r="G94" i="7"/>
  <c r="I38" i="7"/>
  <c r="J42" i="7"/>
  <c r="J45" i="7" s="1"/>
  <c r="I40" i="7"/>
  <c r="H24" i="7"/>
  <c r="I94" i="7"/>
  <c r="G30" i="7"/>
  <c r="K69" i="7" s="1"/>
  <c r="H45" i="7"/>
  <c r="B94" i="7"/>
  <c r="J94" i="7"/>
  <c r="J95" i="7" s="1"/>
  <c r="G24" i="7"/>
  <c r="H94" i="7"/>
  <c r="C94" i="7"/>
  <c r="C95" i="7" s="1"/>
  <c r="K94" i="7"/>
  <c r="K95" i="7" s="1"/>
  <c r="D94" i="7"/>
  <c r="D95" i="7" s="1"/>
  <c r="E94" i="7"/>
  <c r="G33" i="7"/>
  <c r="I33" i="7" s="1"/>
  <c r="G35" i="7"/>
  <c r="I35" i="7" s="1"/>
  <c r="G37" i="7"/>
  <c r="I37" i="7" s="1"/>
  <c r="G39" i="7"/>
  <c r="I39" i="7" s="1"/>
  <c r="G41" i="7"/>
  <c r="I41" i="7" s="1"/>
  <c r="G43" i="7"/>
  <c r="I43" i="7" s="1"/>
  <c r="J44" i="6"/>
  <c r="J30" i="6"/>
  <c r="J45" i="6" s="1"/>
  <c r="J34" i="6"/>
  <c r="J40" i="6"/>
  <c r="I69" i="6"/>
  <c r="F69" i="6"/>
  <c r="I29" i="6"/>
  <c r="J32" i="6"/>
  <c r="J36" i="6"/>
  <c r="G94" i="6"/>
  <c r="G95" i="6" s="1"/>
  <c r="I94" i="6"/>
  <c r="I95" i="6" s="1"/>
  <c r="H94" i="6"/>
  <c r="H24" i="6"/>
  <c r="E9" i="4" s="1"/>
  <c r="M9" i="4" s="1"/>
  <c r="E42" i="4"/>
  <c r="O42" i="4" s="1"/>
  <c r="G30" i="6"/>
  <c r="I30" i="6" s="1"/>
  <c r="L31" i="6"/>
  <c r="L37" i="6"/>
  <c r="H45" i="6"/>
  <c r="G69" i="6"/>
  <c r="B94" i="6"/>
  <c r="J94" i="6"/>
  <c r="J95" i="6" s="1"/>
  <c r="L29" i="6"/>
  <c r="M31" i="6"/>
  <c r="M33" i="6"/>
  <c r="M35" i="6"/>
  <c r="M37" i="6"/>
  <c r="M39" i="6"/>
  <c r="M45" i="6" s="1"/>
  <c r="M41" i="6"/>
  <c r="M43" i="6"/>
  <c r="C94" i="6"/>
  <c r="C95" i="6" s="1"/>
  <c r="K94" i="6"/>
  <c r="I40" i="6"/>
  <c r="D94" i="6"/>
  <c r="D95" i="6" s="1"/>
  <c r="B69" i="6"/>
  <c r="E94" i="6"/>
  <c r="E95" i="6" s="1"/>
  <c r="K69" i="6"/>
  <c r="F94" i="6"/>
  <c r="F95" i="6" s="1"/>
  <c r="I34" i="5"/>
  <c r="I29" i="5"/>
  <c r="I30" i="5"/>
  <c r="J33" i="5"/>
  <c r="J45" i="5" s="1"/>
  <c r="I40" i="5"/>
  <c r="G95" i="5"/>
  <c r="J41" i="5"/>
  <c r="H45" i="5"/>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H95" i="3" s="1"/>
  <c r="J30" i="3"/>
  <c r="J45" i="3" s="1"/>
  <c r="J34" i="3"/>
  <c r="J38" i="3"/>
  <c r="G94" i="3"/>
  <c r="G95" i="3" s="1"/>
  <c r="I44" i="3"/>
  <c r="H24" i="3"/>
  <c r="I94" i="3"/>
  <c r="I95" i="3" s="1"/>
  <c r="G32" i="3"/>
  <c r="I32" i="3" s="1"/>
  <c r="G38" i="3"/>
  <c r="K69" i="3" s="1"/>
  <c r="G40" i="3"/>
  <c r="G42" i="3"/>
  <c r="I42" i="3" s="1"/>
  <c r="G44" i="3"/>
  <c r="H45" i="3"/>
  <c r="B94" i="3"/>
  <c r="J94" i="3"/>
  <c r="J95" i="3" s="1"/>
  <c r="M33" i="3"/>
  <c r="M35" i="3"/>
  <c r="M37" i="3"/>
  <c r="M39" i="3"/>
  <c r="M41" i="3"/>
  <c r="M43" i="3"/>
  <c r="C94" i="3"/>
  <c r="C95" i="3" s="1"/>
  <c r="K94" i="3"/>
  <c r="K95" i="3" s="1"/>
  <c r="M29" i="3"/>
  <c r="I40" i="3"/>
  <c r="D94" i="3"/>
  <c r="D95" i="3" s="1"/>
  <c r="E94" i="3"/>
  <c r="E95" i="3" s="1"/>
  <c r="C69" i="3"/>
  <c r="F94" i="3"/>
  <c r="F95" i="3" s="1"/>
  <c r="D45" i="3"/>
  <c r="D7" i="4"/>
  <c r="L7" i="4" s="1"/>
  <c r="E7" i="4"/>
  <c r="M7" i="4" s="1"/>
  <c r="H37" i="1"/>
  <c r="J37" i="1" s="1"/>
  <c r="L39" i="1"/>
  <c r="J36" i="1"/>
  <c r="J43" i="1"/>
  <c r="H24" i="1"/>
  <c r="E6" i="4" s="1"/>
  <c r="J44" i="1"/>
  <c r="E12" i="4"/>
  <c r="E11" i="4"/>
  <c r="M11" i="4" s="1"/>
  <c r="N38" i="4"/>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I43" i="4"/>
  <c r="S43" i="4" s="1"/>
  <c r="K43" i="4"/>
  <c r="U43" i="4" s="1"/>
  <c r="H33" i="1"/>
  <c r="J33" i="1" s="1"/>
  <c r="I32" i="1"/>
  <c r="L35" i="1"/>
  <c r="L10" i="4"/>
  <c r="M15" i="4"/>
  <c r="K36" i="4"/>
  <c r="U36" i="4" s="1"/>
  <c r="K42" i="4"/>
  <c r="U42" i="4" s="1"/>
  <c r="K44" i="4"/>
  <c r="U44" i="4" s="1"/>
  <c r="L14" i="4"/>
  <c r="M14" i="4"/>
  <c r="M12" i="4"/>
  <c r="E43" i="4"/>
  <c r="O43" i="4" s="1"/>
  <c r="E45" i="4"/>
  <c r="O45" i="4" s="1"/>
  <c r="C16" i="4"/>
  <c r="I35" i="1"/>
  <c r="J34" i="1"/>
  <c r="G30" i="1"/>
  <c r="H30" i="1"/>
  <c r="J30" i="1" s="1"/>
  <c r="G24" i="1"/>
  <c r="D6" i="4" s="1"/>
  <c r="J32" i="1"/>
  <c r="H69" i="1" l="1"/>
  <c r="M45" i="1"/>
  <c r="J45" i="1"/>
  <c r="B94" i="1"/>
  <c r="H94" i="1"/>
  <c r="G94" i="10"/>
  <c r="G95" i="10" s="1"/>
  <c r="E94" i="10"/>
  <c r="E95" i="10" s="1"/>
  <c r="D69" i="10"/>
  <c r="B94" i="10"/>
  <c r="J32" i="10"/>
  <c r="J45" i="10" s="1"/>
  <c r="D94" i="10"/>
  <c r="D95" i="10" s="1"/>
  <c r="I69" i="10"/>
  <c r="H45" i="10"/>
  <c r="K95" i="10" s="1"/>
  <c r="I94" i="10"/>
  <c r="I95" i="10" s="1"/>
  <c r="I29" i="10"/>
  <c r="I45" i="10" s="1"/>
  <c r="H69" i="10"/>
  <c r="H70" i="10" s="1"/>
  <c r="J69" i="10"/>
  <c r="J70" i="10" s="1"/>
  <c r="B69" i="10"/>
  <c r="G69" i="10"/>
  <c r="G70" i="10" s="1"/>
  <c r="F94" i="10"/>
  <c r="F95" i="10" s="1"/>
  <c r="C95" i="10"/>
  <c r="J94" i="10"/>
  <c r="J95" i="10" s="1"/>
  <c r="H94" i="10"/>
  <c r="H95" i="10" s="1"/>
  <c r="G45" i="10"/>
  <c r="F70" i="10" s="1"/>
  <c r="E69" i="10"/>
  <c r="E70" i="10" s="1"/>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G95" i="12" s="1"/>
  <c r="J32" i="12"/>
  <c r="J45" i="12" s="1"/>
  <c r="I34" i="12"/>
  <c r="D94" i="12"/>
  <c r="H45" i="12"/>
  <c r="K95" i="12" s="1"/>
  <c r="I94" i="12"/>
  <c r="I95" i="12" s="1"/>
  <c r="I30" i="12"/>
  <c r="I45" i="12" s="1"/>
  <c r="E70" i="12"/>
  <c r="E94" i="12"/>
  <c r="E95" i="12" s="1"/>
  <c r="J94" i="12"/>
  <c r="J95" i="12" s="1"/>
  <c r="B94" i="12"/>
  <c r="B69" i="12"/>
  <c r="G69" i="12"/>
  <c r="G70" i="12" s="1"/>
  <c r="D69" i="12"/>
  <c r="D70" i="12" s="1"/>
  <c r="I69" i="12"/>
  <c r="I70" i="12" s="1"/>
  <c r="F69" i="12"/>
  <c r="F70" i="12" s="1"/>
  <c r="F94" i="12"/>
  <c r="F95" i="12" s="1"/>
  <c r="C94" i="12"/>
  <c r="C95" i="12" s="1"/>
  <c r="J45" i="11"/>
  <c r="J95" i="11"/>
  <c r="D94" i="11"/>
  <c r="D95" i="11" s="1"/>
  <c r="I94" i="11"/>
  <c r="I30" i="11"/>
  <c r="I45" i="11" s="1"/>
  <c r="G94" i="11"/>
  <c r="D69" i="11"/>
  <c r="D70" i="11" s="1"/>
  <c r="I69" i="11"/>
  <c r="I70" i="11" s="1"/>
  <c r="H45" i="11"/>
  <c r="F94" i="11"/>
  <c r="F95" i="11" s="1"/>
  <c r="F69" i="11"/>
  <c r="G45" i="11"/>
  <c r="J70" i="11" s="1"/>
  <c r="K94" i="11"/>
  <c r="K95" i="11" s="1"/>
  <c r="C94" i="11"/>
  <c r="C95" i="11" s="1"/>
  <c r="E69" i="11"/>
  <c r="E70" i="11" s="1"/>
  <c r="E94" i="11"/>
  <c r="E95" i="11" s="1"/>
  <c r="H69" i="11"/>
  <c r="H70" i="11" s="1"/>
  <c r="H94" i="11"/>
  <c r="H95" i="11" s="1"/>
  <c r="B95" i="11"/>
  <c r="J45" i="8"/>
  <c r="G94" i="8"/>
  <c r="G95" i="8" s="1"/>
  <c r="E94" i="8"/>
  <c r="E95" i="8" s="1"/>
  <c r="I94" i="8"/>
  <c r="I95" i="8" s="1"/>
  <c r="L69" i="8"/>
  <c r="L70" i="8" s="1"/>
  <c r="B70" i="8"/>
  <c r="C94" i="8"/>
  <c r="H94" i="8"/>
  <c r="H95" i="8" s="1"/>
  <c r="B94" i="8"/>
  <c r="H45" i="8"/>
  <c r="D95" i="8" s="1"/>
  <c r="J94" i="8"/>
  <c r="J95" i="8" s="1"/>
  <c r="K70" i="7"/>
  <c r="H95" i="7"/>
  <c r="I95" i="7"/>
  <c r="G95" i="7"/>
  <c r="H69" i="7"/>
  <c r="H70" i="7" s="1"/>
  <c r="G45" i="7"/>
  <c r="E95" i="7"/>
  <c r="C69" i="7"/>
  <c r="C70" i="7" s="1"/>
  <c r="J69" i="7"/>
  <c r="J70" i="7" s="1"/>
  <c r="E69" i="7"/>
  <c r="E70" i="7" s="1"/>
  <c r="F69" i="7"/>
  <c r="B69" i="7"/>
  <c r="I30" i="7"/>
  <c r="I45" i="7" s="1"/>
  <c r="I69" i="7"/>
  <c r="I70" i="7" s="1"/>
  <c r="B95" i="7"/>
  <c r="L94" i="7"/>
  <c r="L95" i="7" s="1"/>
  <c r="D69" i="7"/>
  <c r="D70" i="7" s="1"/>
  <c r="G69" i="7"/>
  <c r="G70" i="7" s="1"/>
  <c r="I70" i="6"/>
  <c r="D69" i="6"/>
  <c r="D70" i="6" s="1"/>
  <c r="K95" i="6"/>
  <c r="B70" i="6"/>
  <c r="G70" i="6"/>
  <c r="K70" i="6"/>
  <c r="I45" i="6"/>
  <c r="C69" i="6"/>
  <c r="C70" i="6" s="1"/>
  <c r="H69" i="6"/>
  <c r="H70" i="6" s="1"/>
  <c r="G45" i="6"/>
  <c r="F70" i="6"/>
  <c r="J69" i="6"/>
  <c r="J70" i="6" s="1"/>
  <c r="B95" i="6"/>
  <c r="L94" i="6"/>
  <c r="L95" i="6" s="1"/>
  <c r="H95" i="6"/>
  <c r="E69" i="6"/>
  <c r="E70" i="6" s="1"/>
  <c r="J69" i="5"/>
  <c r="J70" i="5" s="1"/>
  <c r="B95" i="5"/>
  <c r="L94" i="5"/>
  <c r="L95" i="5" s="1"/>
  <c r="H70" i="5"/>
  <c r="B69" i="5"/>
  <c r="G69" i="5"/>
  <c r="G70" i="5" s="1"/>
  <c r="C70" i="5"/>
  <c r="D69" i="5"/>
  <c r="D70" i="5" s="1"/>
  <c r="I95" i="5"/>
  <c r="E69" i="5"/>
  <c r="E70" i="5" s="1"/>
  <c r="K70" i="5"/>
  <c r="K95" i="5"/>
  <c r="F69" i="5"/>
  <c r="F70" i="5" s="1"/>
  <c r="I45" i="5"/>
  <c r="J69" i="3"/>
  <c r="H69" i="3"/>
  <c r="H70" i="3" s="1"/>
  <c r="B95" i="3"/>
  <c r="L94" i="3"/>
  <c r="L95" i="3" s="1"/>
  <c r="B69" i="3"/>
  <c r="G69" i="3"/>
  <c r="G70" i="3" s="1"/>
  <c r="F69" i="3"/>
  <c r="F70" i="3" s="1"/>
  <c r="I38" i="3"/>
  <c r="I45" i="3" s="1"/>
  <c r="D69" i="3"/>
  <c r="D70" i="3" s="1"/>
  <c r="I69" i="3"/>
  <c r="I70" i="3" s="1"/>
  <c r="E69" i="3"/>
  <c r="E70" i="3" s="1"/>
  <c r="C70" i="3"/>
  <c r="G45" i="3"/>
  <c r="K70" i="3" s="1"/>
  <c r="M45" i="3"/>
  <c r="C94" i="1"/>
  <c r="H45" i="1"/>
  <c r="J94" i="1"/>
  <c r="E94" i="1"/>
  <c r="G94" i="1"/>
  <c r="K94" i="1"/>
  <c r="E30" i="4" s="1"/>
  <c r="K69" i="1"/>
  <c r="F69" i="1"/>
  <c r="E69" i="1"/>
  <c r="D69" i="1"/>
  <c r="I94" i="1"/>
  <c r="G45" i="1"/>
  <c r="F94" i="1"/>
  <c r="C69" i="1"/>
  <c r="I69" i="1"/>
  <c r="D94" i="1"/>
  <c r="B69" i="1"/>
  <c r="D15" i="4"/>
  <c r="D16" i="4" s="1"/>
  <c r="E13" i="4"/>
  <c r="E16" i="4" s="1"/>
  <c r="D9" i="4"/>
  <c r="E8" i="4"/>
  <c r="J69" i="1"/>
  <c r="G69" i="1"/>
  <c r="I30" i="1"/>
  <c r="I45" i="1" s="1"/>
  <c r="L6" i="4"/>
  <c r="M6" i="4"/>
  <c r="H70" i="1" l="1"/>
  <c r="B95" i="1"/>
  <c r="C95" i="1"/>
  <c r="K95" i="1"/>
  <c r="G70" i="1"/>
  <c r="C70" i="1"/>
  <c r="B95" i="10"/>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E25" i="4"/>
  <c r="L94" i="1"/>
  <c r="L95" i="1" s="1"/>
  <c r="D21" i="4"/>
  <c r="D95" i="1"/>
  <c r="I70" i="1"/>
  <c r="K70" i="1"/>
  <c r="E23" i="4"/>
  <c r="E70" i="1"/>
  <c r="D70" i="1"/>
  <c r="B70" i="1"/>
  <c r="D22" i="4"/>
  <c r="D23" i="4"/>
  <c r="F11" i="4"/>
  <c r="G14" i="4"/>
  <c r="K14" i="4" s="1"/>
  <c r="G15" i="4"/>
  <c r="I15" i="4" s="1"/>
  <c r="D30" i="4"/>
  <c r="J70" i="1"/>
  <c r="O15" i="4"/>
  <c r="L15" i="4"/>
  <c r="G13" i="4"/>
  <c r="O13" i="4" s="1"/>
  <c r="F13" i="4"/>
  <c r="M13" i="4"/>
  <c r="F12" i="4"/>
  <c r="G11" i="4"/>
  <c r="L9" i="4"/>
  <c r="E22" i="4"/>
  <c r="D26" i="4"/>
  <c r="D27" i="4"/>
  <c r="D24" i="4"/>
  <c r="M8" i="4"/>
  <c r="E27" i="4"/>
  <c r="D28" i="4"/>
  <c r="L69" i="1"/>
  <c r="L16" i="4"/>
  <c r="M16" i="4"/>
  <c r="K15" i="4" l="1"/>
  <c r="O14" i="4"/>
  <c r="I14" i="4"/>
  <c r="K13" i="4"/>
  <c r="G12" i="4"/>
  <c r="F7" i="4"/>
  <c r="H7" i="4" s="1"/>
  <c r="G7" i="4"/>
  <c r="G6" i="4"/>
  <c r="K6" i="4" s="1"/>
  <c r="F14" i="4"/>
  <c r="I13" i="4"/>
  <c r="F15" i="4"/>
  <c r="N15" i="4" s="1"/>
  <c r="N11" i="4"/>
  <c r="H11" i="4"/>
  <c r="J11" i="4"/>
  <c r="F8" i="4"/>
  <c r="F10" i="4"/>
  <c r="G10" i="4"/>
  <c r="H15" i="4"/>
  <c r="N13" i="4"/>
  <c r="H13" i="4"/>
  <c r="J13" i="4"/>
  <c r="O12" i="4"/>
  <c r="K12" i="4"/>
  <c r="I12" i="4"/>
  <c r="N12" i="4"/>
  <c r="H12" i="4"/>
  <c r="J12" i="4"/>
  <c r="O11" i="4"/>
  <c r="I11" i="4"/>
  <c r="K11" i="4"/>
  <c r="F9" i="4"/>
  <c r="G9" i="4"/>
  <c r="G8" i="4"/>
  <c r="F6" i="4"/>
  <c r="L70" i="1"/>
  <c r="J15" i="4" l="1"/>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<sst xmlns="http://schemas.openxmlformats.org/spreadsheetml/2006/main" count="1823" uniqueCount="144">
  <si>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</si>
  <si>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</si>
  <si>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</si>
  <si>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</si>
  <si>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</si>
  <si>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</si>
  <si>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</si>
  <si>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</si>
  <si>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</si>
  <si>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</si>
  <si>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</si>
  <si>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</si>
  <si>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</si>
  <si>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</si>
  <si>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</si>
  <si>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</si>
  <si>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</si>
  <si>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</si>
  <si>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</si>
  <si>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</si>
  <si>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</si>
  <si>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</si>
  <si>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</si>
  <si>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</si>
  <si>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</si>
  <si>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</si>
  <si>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</si>
  <si>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</si>
  <si>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</si>
  <si>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</si>
  <si>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</si>
  <si>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</si>
  <si>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</si>
  <si>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</si>
  <si>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</si>
  <si>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</si>
  <si>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</si>
  <si>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</si>
  <si>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</si>
  <si>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</si>
  <si>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</si>
  <si>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</si>
  <si>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</si>
  <si>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</si>
  <si>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</si>
  <si>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</si>
  <si>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</si>
  <si>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</si>
  <si>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</si>
  <si>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</si>
  <si>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</si>
  <si>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</si>
  <si>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</si>
  <si>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</si>
  <si>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</si>
  <si>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</si>
  <si>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</si>
  <si>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</si>
  <si>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</si>
  <si>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</si>
  <si>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</si>
  <si>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</si>
  <si>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</si>
  <si>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</si>
  <si>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</si>
  <si>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</si>
  <si>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</si>
  <si>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</si>
  <si>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</si>
  <si>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</si>
  <si>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</si>
  <si>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</si>
  <si>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</si>
  <si>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</si>
  <si>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</si>
  <si>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</si>
  <si>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</si>
  <si>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</si>
  <si>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</si>
  <si>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</si>
  <si>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</si>
  <si>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</si>
  <si>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</si>
  <si>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</si>
  <si>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</si>
  <si>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</si>
  <si>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</si>
  <si>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</si>
  <si>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</si>
  <si>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</si>
  <si>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</si>
  <si>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</si>
  <si>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</si>
  <si>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</si>
  <si>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</si>
  <si>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</si>
  <si>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</si>
  <si>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</si>
  <si>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</si>
  <si>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</si>
  <si>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</si>
  <si>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</si>
  <si>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</si>
  <si>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</si>
  <si>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</si>
  <si>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</si>
  <si>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</si>
  <si>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</si>
  <si>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</si>
  <si>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</si>
  <si>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</si>
  <si>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</si>
  <si>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</si>
  <si>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</si>
  <si>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</si>
  <si>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</si>
  <si>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</si>
  <si>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</si>
  <si>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</si>
  <si>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</si>
  <si>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</si>
  <si>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</si>
  <si>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</si>
  <si>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</si>
  <si>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</si>
  <si>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</si>
  <si>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</si>
  <si>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</si>
  <si>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</si>
  <si>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</si>
  <si>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</si>
  <si>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</si>
  <si>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</si>
  <si>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</si>
  <si>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</si>
  <si>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</si>
  <si>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</si>
  <si>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</si>
  <si>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</si>
  <si>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</si>
  <si>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</si>
  <si>
    <t>TMDL Name (Enter or choose from dropdown):</t>
  </si>
  <si>
    <t>Extractive</t>
  </si>
  <si>
    <t>Golf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</si>
</sst>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88">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9" fillId="0" borderId="6" xfId="1" applyFont="1" applyBorder="1" applyAlignment="1">
      <alignment horizontal="center" vertical="center" shrinkToFi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workbookViewId="0"/>
  </sheetViews>
  <sheetFormatPr defaultColWidth="8.81640625" defaultRowHeight="14.5" x14ac:dyDescent="0.35"/>
  <cols>
    <col min="1" max="1" width="27.453125" style="62" customWidth="1"/>
    <col min="2" max="2" width="97.1796875" style="62" customWidth="1"/>
    <col min="3" max="16384" width="8.81640625" style="62"/>
  </cols>
  <sheetData>
    <row r="1" spans="1:2" s="60" customFormat="1" x14ac:dyDescent="0.35">
      <c r="A1" s="60" t="s">
        <v>80</v>
      </c>
      <c r="B1" s="60" t="s">
        <v>81</v>
      </c>
    </row>
    <row r="2" spans="1:2" x14ac:dyDescent="0.35">
      <c r="A2" s="61" t="s">
        <v>79</v>
      </c>
      <c r="B2" s="62" t="s">
        <v>105</v>
      </c>
    </row>
    <row r="3" spans="1:2" x14ac:dyDescent="0.35">
      <c r="A3" s="64" t="s">
        <v>82</v>
      </c>
      <c r="B3" s="62" t="s">
        <v>106</v>
      </c>
    </row>
    <row r="4" spans="1:2" x14ac:dyDescent="0.35">
      <c r="A4" s="63" t="s">
        <v>83</v>
      </c>
      <c r="B4" s="62" t="s">
        <v>84</v>
      </c>
    </row>
    <row r="5" spans="1:2" x14ac:dyDescent="0.35">
      <c r="A5" s="62" t="s">
        <v>85</v>
      </c>
      <c r="B5" s="62" t="s">
        <v>86</v>
      </c>
    </row>
    <row r="7" spans="1:2" ht="90" customHeight="1" x14ac:dyDescent="0.35">
      <c r="A7" s="132" t="s">
        <v>138</v>
      </c>
      <c r="B7" s="133"/>
    </row>
    <row r="9" spans="1:2" x14ac:dyDescent="0.35">
      <c r="A9" s="60" t="s">
        <v>94</v>
      </c>
    </row>
    <row r="10" spans="1:2" x14ac:dyDescent="0.35">
      <c r="A10" s="130" t="s">
        <v>95</v>
      </c>
      <c r="B10" s="131"/>
    </row>
    <row r="11" spans="1:2" x14ac:dyDescent="0.35">
      <c r="A11" s="83" t="s">
        <v>96</v>
      </c>
      <c r="B11" s="84"/>
    </row>
    <row r="12" spans="1:2" x14ac:dyDescent="0.35">
      <c r="A12" s="83" t="s">
        <v>97</v>
      </c>
      <c r="B12" s="84"/>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3" sqref="A3:E3"/>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9</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29"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x7wctxoue6FZ6JOkrgEfKJddNSWHQUySrQKqjQQTxUQ4+hNkRa1DgRzTKs5w5BF/EyactIBHnxaZpcNBvb7oQ==" saltValue="1/dJrujRhkTm5ku3zgB6D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AD68A20D-7367-4E06-A9FC-24FEF8E3557A}">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FB11066E-0B34-4E4C-A47A-05E9A4042B50}"/>
    <hyperlink ref="A5:L5" r:id="rId3" location="Section_1:_Calculation_of_unadjusted_total_loads" display="SECTION 1: UNADJUSTED TOTAL LOAD " xr:uid="{F8463EC1-A8D0-4CEC-A82E-EAF77DF8CA41}"/>
    <hyperlink ref="A47:L47" r:id="rId4" location="Section_3:_Calculations_for_phosphorus_load_reductions_associated_with_BMP_implementation" display="SECTION 3: PHOSPHORUS LOAD REDUCTIONS ASSOCIATED WITH BMP IMPLEMENTATION" xr:uid="{22C58B6F-3ECB-417F-ADE6-84F1EF3350E6}"/>
    <hyperlink ref="A72:L72" r:id="rId5" location="Section_4:_Calculations_for_TSS_load_reductions_associated_with_BMP_implementation" display="TSS LOAD REDUCTIONS ASSOCIATED WITH BMP IMPLEMENTATION" xr:uid="{85ABDD1B-0EEB-42F6-93BC-3C90CC88F21F}"/>
    <hyperlink ref="A100" r:id="rId6" xr:uid="{600F3BB6-641F-4D30-A996-1050BE4D444F}"/>
    <hyperlink ref="A104" r:id="rId7" xr:uid="{F5350066-8A7A-4B61-9CC2-2C9F1BA95442}"/>
    <hyperlink ref="A103" r:id="rId8" xr:uid="{6A45FEF3-BF2C-45F3-BFE0-1154C18CB5C5}"/>
    <hyperlink ref="A127" r:id="rId9" xr:uid="{6979E014-0004-4AF2-B457-D455DF18919D}"/>
    <hyperlink ref="A128" r:id="rId10" xr:uid="{B4EA1F81-DBA3-4DEB-89B8-02C8098F8DB7}"/>
    <hyperlink ref="A126" r:id="rId11" xr:uid="{6977CD55-C348-4DBA-B2A0-3F9C323B3D19}"/>
    <hyperlink ref="A105" r:id="rId12" xr:uid="{27A520D3-5651-4F00-BCD4-0B337B92BACE}"/>
    <hyperlink ref="A106" r:id="rId13" xr:uid="{EC626943-832B-41B5-962D-4D7765F0DB92}"/>
    <hyperlink ref="A107" r:id="rId14" xr:uid="{D50718A2-6E91-4D91-97F2-85E3D6546EB0}"/>
    <hyperlink ref="A108" r:id="rId15" xr:uid="{C1A48372-E36D-4549-9D97-41B2B1C9ADFE}"/>
    <hyperlink ref="B122" r:id="rId16" xr:uid="{BC897635-FA40-499C-B3EE-6F2007D25D3A}"/>
    <hyperlink ref="F122" r:id="rId17" xr:uid="{0CC77FD1-2C8D-4783-823A-7B341E8D6749}"/>
    <hyperlink ref="E122" r:id="rId18" xr:uid="{17F23208-E1D3-43B0-9527-90F5A829A22F}"/>
    <hyperlink ref="G122" r:id="rId19" xr:uid="{970F6939-7663-40A1-8A65-829AC9FDDB87}"/>
    <hyperlink ref="H122" r:id="rId20" xr:uid="{31B41956-9569-4E4F-9E55-FCF8B0E83C5F}"/>
    <hyperlink ref="I122" r:id="rId21" xr:uid="{6C268B75-4B9C-4A35-9445-EB34B0E0DF2F}"/>
    <hyperlink ref="J122" r:id="rId22" xr:uid="{7594309D-1B7A-49E3-9511-6E990FC24DDC}"/>
    <hyperlink ref="E27" r:id="rId23" display="Annual Rainfall" xr:uid="{708F4C43-D171-4737-A25F-600723EA0A09}"/>
    <hyperlink ref="A26:L26" r:id="rId24" location="Section_2:_Calculation_of_adjusted_total_loads" display="SECTION 2: ADJUSTED TOTAL LOAD" xr:uid="{EEAC8D5A-7E40-4CEE-9A04-7CE0A710A284}"/>
    <hyperlink ref="A97:L97" r:id="rId25" location="Section_5:_Default_values_for_BMP_and_land_use_inputs" display="SECTION 5: BMP AND LAND USE INPUT VALUES" xr:uid="{0A1778CD-220F-4826-B581-917D2EE3FAF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3" sqref="A3:E3"/>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10</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tGYaxWVZb410n5Phz908+AHn+Liuig5/JnqFTrIMUW8oxMOacP5NLiqhwMqfUAXNph6Zd4WJ5DKqms2EStiq2g==" saltValue="XbOH2UwQpd2h+HW8iGum4g=="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E6CBED1F-1B88-4F39-A04F-1ABF800E0E16}">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8AE8B027-5A16-4216-BEC6-745C399B71CB}"/>
    <hyperlink ref="A5:L5" r:id="rId3" location="Section_1:_Calculation_of_unadjusted_total_loads" display="SECTION 1: UNADJUSTED TOTAL LOAD " xr:uid="{D750C792-F01F-4EBD-A5D8-EA812B0B381A}"/>
    <hyperlink ref="A47:L47" r:id="rId4" location="Section_3:_Calculations_for_phosphorus_load_reductions_associated_with_BMP_implementation" display="SECTION 3: PHOSPHORUS LOAD REDUCTIONS ASSOCIATED WITH BMP IMPLEMENTATION" xr:uid="{C099B3FF-F377-401B-8A7F-42FE47290A4E}"/>
    <hyperlink ref="A72:L72" r:id="rId5" location="Section_4:_Calculations_for_TSS_load_reductions_associated_with_BMP_implementation" display="TSS LOAD REDUCTIONS ASSOCIATED WITH BMP IMPLEMENTATION" xr:uid="{10906A52-780B-4859-A728-DA805A5876D8}"/>
    <hyperlink ref="A100" r:id="rId6" xr:uid="{384659A9-9C34-42D7-B559-8ABF7AA86BDE}"/>
    <hyperlink ref="A104" r:id="rId7" xr:uid="{FF66E483-A88C-4345-8253-4B93BCF2E5C3}"/>
    <hyperlink ref="A103" r:id="rId8" xr:uid="{C3504A03-771D-4CA5-A0A5-5D7DCDEA1700}"/>
    <hyperlink ref="A127" r:id="rId9" xr:uid="{88CBC1D7-5CD6-47C8-A938-AC3D278A2560}"/>
    <hyperlink ref="A128" r:id="rId10" xr:uid="{0D0766E4-D3A2-43BE-A686-3AE09A8BE2A5}"/>
    <hyperlink ref="A126" r:id="rId11" xr:uid="{9526277E-D407-4482-8FE1-578AC56AABE0}"/>
    <hyperlink ref="A105" r:id="rId12" xr:uid="{9B2D7741-6B47-422A-B2C4-6E7FEF62BB6F}"/>
    <hyperlink ref="A106" r:id="rId13" xr:uid="{13B39FCB-2BDB-46E1-862F-33800D98F5A9}"/>
    <hyperlink ref="A107" r:id="rId14" xr:uid="{B038606E-B76E-4F95-A351-D32EC5E729EC}"/>
    <hyperlink ref="A108" r:id="rId15" xr:uid="{534567DE-FDCB-4D92-81EB-5C997B5B6CD3}"/>
    <hyperlink ref="B122" r:id="rId16" xr:uid="{61255ABE-60EA-48D1-9B42-EB99260B10BF}"/>
    <hyperlink ref="F122" r:id="rId17" xr:uid="{FF76D614-6C92-4DC9-8C97-D14288F2B896}"/>
    <hyperlink ref="E122" r:id="rId18" xr:uid="{33A0343E-30A8-441B-856C-21535CF2CC80}"/>
    <hyperlink ref="G122" r:id="rId19" xr:uid="{7559FAF5-502D-43AF-824D-33FBBFA0358D}"/>
    <hyperlink ref="H122" r:id="rId20" xr:uid="{DA4FDC4E-DD44-429A-A499-77FCCBD3EA73}"/>
    <hyperlink ref="I122" r:id="rId21" xr:uid="{D6DB139A-63D0-4A94-88A3-CFD339B9BD4A}"/>
    <hyperlink ref="J122" r:id="rId22" xr:uid="{41731548-63B2-4984-B248-F68A3622E5FD}"/>
    <hyperlink ref="E27" r:id="rId23" display="Annual Rainfall" xr:uid="{5C021187-B388-414A-8EBE-ACFD8FD03BDD}"/>
    <hyperlink ref="A26:L26" r:id="rId24" location="Section_2:_Calculation_of_adjusted_total_loads" display="SECTION 2: ADJUSTED TOTAL LOAD" xr:uid="{1BC2DFB2-000A-42B0-8780-A8A5DEA19960}"/>
    <hyperlink ref="A97:L97" r:id="rId25" location="Section_5:_Default_values_for_BMP_and_land_use_inputs" display="SECTION 5: BMP AND LAND USE INPUT VALUES" xr:uid="{DD9798EA-F9FA-4DF9-B211-8035741DE3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9"/>
  <sheetViews>
    <sheetView zoomScale="70" zoomScaleNormal="70" workbookViewId="0">
      <selection activeCell="A140" sqref="A140"/>
    </sheetView>
  </sheetViews>
  <sheetFormatPr defaultColWidth="8.81640625" defaultRowHeight="14.5" x14ac:dyDescent="0.35"/>
  <cols>
    <col min="1" max="1" width="28.81640625" style="49" customWidth="1"/>
    <col min="2" max="2" width="18.26953125" style="49" customWidth="1"/>
    <col min="3" max="3" width="12.1796875" style="49" customWidth="1"/>
    <col min="4" max="4" width="13.1796875" style="49" customWidth="1"/>
    <col min="5" max="5" width="12.453125" style="49" customWidth="1"/>
    <col min="6" max="6" width="12" style="49" customWidth="1"/>
    <col min="7" max="7" width="11.453125" style="49" customWidth="1"/>
    <col min="8" max="8" width="11.1796875" style="49" customWidth="1"/>
    <col min="9" max="9" width="11.453125" style="49" bestFit="1" customWidth="1"/>
    <col min="10" max="10" width="11.81640625" style="49" customWidth="1"/>
    <col min="11" max="11" width="11.453125" style="49" customWidth="1"/>
    <col min="12" max="12" width="14" style="49" customWidth="1"/>
    <col min="13" max="13" width="11.453125" style="49" bestFit="1" customWidth="1"/>
    <col min="14" max="14" width="18.453125" style="49" customWidth="1"/>
    <col min="15" max="15" width="11.453125" style="49" bestFit="1" customWidth="1"/>
    <col min="16" max="16384" width="8.81640625" style="49"/>
  </cols>
  <sheetData>
    <row r="1" spans="1:17" s="48" customFormat="1" ht="21" x14ac:dyDescent="0.35">
      <c r="A1" s="53" t="s">
        <v>75</v>
      </c>
      <c r="B1" s="54">
        <f>'Area 1'!F2</f>
        <v>0</v>
      </c>
    </row>
    <row r="2" spans="1:17" s="48" customFormat="1" ht="109.5" customHeight="1" x14ac:dyDescent="0.35">
      <c r="A2" s="178" t="s">
        <v>102</v>
      </c>
      <c r="B2" s="179"/>
      <c r="C2" s="179"/>
      <c r="D2" s="179"/>
      <c r="E2" s="179"/>
      <c r="F2" s="179"/>
      <c r="G2" s="179"/>
      <c r="H2" s="179"/>
      <c r="I2" s="179"/>
      <c r="J2" s="179"/>
      <c r="K2" s="179"/>
      <c r="L2" s="179"/>
      <c r="M2" s="179"/>
      <c r="N2" s="179"/>
      <c r="O2" s="180"/>
    </row>
    <row r="3" spans="1:17" s="48" customFormat="1" ht="21" x14ac:dyDescent="0.35">
      <c r="A3" s="183" t="s">
        <v>74</v>
      </c>
      <c r="B3" s="184"/>
      <c r="C3" s="184"/>
      <c r="D3" s="184"/>
      <c r="E3" s="184"/>
      <c r="F3" s="184"/>
      <c r="G3" s="184"/>
      <c r="H3" s="184"/>
      <c r="I3" s="184"/>
      <c r="J3" s="184"/>
      <c r="K3" s="184"/>
      <c r="L3" s="184"/>
      <c r="M3" s="184"/>
      <c r="N3" s="184"/>
      <c r="O3" s="185"/>
    </row>
    <row r="4" spans="1:17" s="48" customFormat="1" ht="30" customHeight="1" x14ac:dyDescent="0.35">
      <c r="A4" s="74"/>
      <c r="B4" s="74"/>
      <c r="C4" s="75"/>
      <c r="D4" s="186" t="s">
        <v>66</v>
      </c>
      <c r="E4" s="187"/>
      <c r="F4" s="186" t="s">
        <v>67</v>
      </c>
      <c r="G4" s="187"/>
      <c r="H4" s="186" t="s">
        <v>69</v>
      </c>
      <c r="I4" s="187"/>
      <c r="J4" s="186" t="s">
        <v>68</v>
      </c>
      <c r="K4" s="187"/>
      <c r="L4" s="186" t="s">
        <v>70</v>
      </c>
      <c r="M4" s="187"/>
      <c r="N4" s="186" t="s">
        <v>71</v>
      </c>
      <c r="O4" s="187"/>
    </row>
    <row r="5" spans="1:17" s="48" customFormat="1" x14ac:dyDescent="0.35">
      <c r="A5" s="74" t="s">
        <v>64</v>
      </c>
      <c r="B5" s="74" t="s">
        <v>65</v>
      </c>
      <c r="C5" s="74" t="s">
        <v>72</v>
      </c>
      <c r="D5" s="74" t="s">
        <v>58</v>
      </c>
      <c r="E5" s="74" t="s">
        <v>51</v>
      </c>
      <c r="F5" s="74" t="s">
        <v>58</v>
      </c>
      <c r="G5" s="74" t="s">
        <v>51</v>
      </c>
      <c r="H5" s="74" t="s">
        <v>58</v>
      </c>
      <c r="I5" s="74" t="s">
        <v>51</v>
      </c>
      <c r="J5" s="74" t="s">
        <v>58</v>
      </c>
      <c r="K5" s="74" t="s">
        <v>51</v>
      </c>
      <c r="L5" s="74" t="s">
        <v>58</v>
      </c>
      <c r="M5" s="74" t="s">
        <v>51</v>
      </c>
      <c r="N5" s="74" t="s">
        <v>58</v>
      </c>
      <c r="O5" s="74" t="s">
        <v>51</v>
      </c>
    </row>
    <row r="6" spans="1:17" x14ac:dyDescent="0.35">
      <c r="A6" s="76">
        <f>'Area 1'!F3</f>
        <v>1</v>
      </c>
      <c r="B6" s="76">
        <v>1</v>
      </c>
      <c r="C6" s="77">
        <f>'Area 1'!D24</f>
        <v>1.0000000050000002</v>
      </c>
      <c r="D6" s="77">
        <f>'Area 1'!G24</f>
        <v>0.34503389011558905</v>
      </c>
      <c r="E6" s="78">
        <f>'Area 1'!H24</f>
        <v>78.43054176731728</v>
      </c>
      <c r="F6" s="77">
        <f>'Area 1'!G24-'Area 1'!I45-'Area 1'!L69</f>
        <v>0.34503389011558905</v>
      </c>
      <c r="G6" s="78">
        <f>'Area 1'!H24-'Area 1'!J45-'Area 1'!L94</f>
        <v>78.43054176731728</v>
      </c>
      <c r="H6" s="77">
        <f>(D6-F6)/D6*100</f>
        <v>0</v>
      </c>
      <c r="I6" s="77">
        <f>(E6-G6)/E6*100</f>
        <v>0</v>
      </c>
      <c r="J6" s="77">
        <f>D6-F6</f>
        <v>0</v>
      </c>
      <c r="K6" s="78">
        <f>E6-G6</f>
        <v>0</v>
      </c>
      <c r="L6" s="77">
        <f>D6/C6</f>
        <v>0.34503388839041954</v>
      </c>
      <c r="M6" s="78">
        <f>E6/C6</f>
        <v>78.430541375164552</v>
      </c>
      <c r="N6" s="77">
        <f>F6/C6</f>
        <v>0.34503388839041954</v>
      </c>
      <c r="O6" s="78">
        <f>G6/C6</f>
        <v>78.430541375164552</v>
      </c>
    </row>
    <row r="7" spans="1:17" x14ac:dyDescent="0.35">
      <c r="A7" s="76">
        <f>'Area 2'!F3</f>
        <v>2</v>
      </c>
      <c r="B7" s="76">
        <v>2</v>
      </c>
      <c r="C7" s="77">
        <f>'Area 2'!D24</f>
        <v>1.6000000000000004E-8</v>
      </c>
      <c r="D7" s="77">
        <f>'Area 2'!G24</f>
        <v>7.4024853224999999E-9</v>
      </c>
      <c r="E7" s="78">
        <f>'Area 2'!H24</f>
        <v>2.2275292080000003E-6</v>
      </c>
      <c r="F7" s="77">
        <f>'Area 2'!G24-'Area 2'!I45-'Area 2'!L69</f>
        <v>7.4024853224999999E-9</v>
      </c>
      <c r="G7" s="78">
        <f>'Area 2'!H24-'Area 2'!J45-'Area 2'!L94</f>
        <v>2.2275292080000003E-6</v>
      </c>
      <c r="H7" s="77">
        <f>(D7-F7)/D7*100</f>
        <v>0</v>
      </c>
      <c r="I7" s="77">
        <f>(E7-G7)/E7*100</f>
        <v>0</v>
      </c>
      <c r="J7" s="77">
        <f>D7-F7</f>
        <v>0</v>
      </c>
      <c r="K7" s="78">
        <f>E7-G7</f>
        <v>0</v>
      </c>
      <c r="L7" s="77">
        <f>D7/C7</f>
        <v>0.46265533265624986</v>
      </c>
      <c r="M7" s="78">
        <f>E7/C7</f>
        <v>139.2205755</v>
      </c>
      <c r="N7" s="77">
        <f>F7/C7</f>
        <v>0.46265533265624986</v>
      </c>
      <c r="O7" s="78">
        <f>G7/C7</f>
        <v>139.2205755</v>
      </c>
    </row>
    <row r="8" spans="1:17" x14ac:dyDescent="0.35">
      <c r="A8" s="76">
        <f>'Area 3'!F3</f>
        <v>3</v>
      </c>
      <c r="B8" s="76">
        <v>3</v>
      </c>
      <c r="C8" s="77">
        <f>'Area 3'!D24</f>
        <v>1.6000000000000004E-8</v>
      </c>
      <c r="D8" s="77">
        <f>'Area 3'!G24</f>
        <v>7.4024853224999999E-9</v>
      </c>
      <c r="E8" s="78">
        <f>'Area 3'!H24</f>
        <v>2.2275292080000003E-6</v>
      </c>
      <c r="F8" s="77">
        <f>'Area 3'!G24-'Area 3'!I45-'Area 3'!L69</f>
        <v>7.4024853224999999E-9</v>
      </c>
      <c r="G8" s="78">
        <f>'Area 3'!H24-'Area 3'!J45-'Area 3'!L94</f>
        <v>2.2275292080000003E-6</v>
      </c>
      <c r="H8" s="77">
        <f t="shared" ref="H8:H11" si="0">(D8-F8)/D8*100</f>
        <v>0</v>
      </c>
      <c r="I8" s="77">
        <f t="shared" ref="I8:I11" si="1">(E8-G8)/E8*100</f>
        <v>0</v>
      </c>
      <c r="J8" s="77">
        <f t="shared" ref="J8:J11" si="2">D8-F8</f>
        <v>0</v>
      </c>
      <c r="K8" s="78">
        <f t="shared" ref="K8:K11" si="3">E8-G8</f>
        <v>0</v>
      </c>
      <c r="L8" s="77">
        <f t="shared" ref="L8:L11" si="4">D8/C8</f>
        <v>0.46265533265624986</v>
      </c>
      <c r="M8" s="78">
        <f t="shared" ref="M8:M11" si="5">E8/C8</f>
        <v>139.2205755</v>
      </c>
      <c r="N8" s="77">
        <f t="shared" ref="N8:N11" si="6">F8/C8</f>
        <v>0.46265533265624986</v>
      </c>
      <c r="O8" s="78">
        <f t="shared" ref="O8:O11" si="7">G8/C8</f>
        <v>139.2205755</v>
      </c>
    </row>
    <row r="9" spans="1:17" x14ac:dyDescent="0.35">
      <c r="A9" s="76">
        <f>'Area 4'!F3</f>
        <v>4</v>
      </c>
      <c r="B9" s="76">
        <v>4</v>
      </c>
      <c r="C9" s="77">
        <f>'Area 4'!D24</f>
        <v>1.6000000000000004E-8</v>
      </c>
      <c r="D9" s="77">
        <f>'Area 4'!G24</f>
        <v>7.4024853224999999E-9</v>
      </c>
      <c r="E9" s="78">
        <f>'Area 4'!H24</f>
        <v>2.2275292080000003E-6</v>
      </c>
      <c r="F9" s="77">
        <f>'Area 4'!G24-'Area 4'!I45-'Area 4'!L69</f>
        <v>7.4024853224999999E-9</v>
      </c>
      <c r="G9" s="78">
        <f>'Area 4'!H24-'Area 4'!J45-'Area 4'!L94</f>
        <v>2.2275292080000003E-6</v>
      </c>
      <c r="H9" s="77">
        <f t="shared" si="0"/>
        <v>0</v>
      </c>
      <c r="I9" s="77">
        <f t="shared" si="1"/>
        <v>0</v>
      </c>
      <c r="J9" s="77">
        <f t="shared" si="2"/>
        <v>0</v>
      </c>
      <c r="K9" s="78">
        <f t="shared" si="3"/>
        <v>0</v>
      </c>
      <c r="L9" s="77">
        <f t="shared" si="4"/>
        <v>0.46265533265624986</v>
      </c>
      <c r="M9" s="78">
        <f t="shared" si="5"/>
        <v>139.2205755</v>
      </c>
      <c r="N9" s="77">
        <f t="shared" si="6"/>
        <v>0.46265533265624986</v>
      </c>
      <c r="O9" s="78">
        <f t="shared" si="7"/>
        <v>139.2205755</v>
      </c>
    </row>
    <row r="10" spans="1:17" x14ac:dyDescent="0.35">
      <c r="A10" s="76">
        <f>'Area 5'!F3</f>
        <v>5</v>
      </c>
      <c r="B10" s="76">
        <v>5</v>
      </c>
      <c r="C10" s="77">
        <f>'Area 5'!D24</f>
        <v>1.6000000000000004E-8</v>
      </c>
      <c r="D10" s="77">
        <f>'Area 5'!G24</f>
        <v>7.4024853224999999E-9</v>
      </c>
      <c r="E10" s="78">
        <f>'Area 5'!H24</f>
        <v>2.2275292080000003E-6</v>
      </c>
      <c r="F10" s="77">
        <f>'Area 5'!G24-'Area 5'!I45-'Area 5'!L69</f>
        <v>7.4024853224999999E-9</v>
      </c>
      <c r="G10" s="78">
        <f>'Area 5'!H24-'Area 5'!J45-'Area 5'!L94</f>
        <v>2.2275292080000003E-6</v>
      </c>
      <c r="H10" s="77">
        <f t="shared" si="0"/>
        <v>0</v>
      </c>
      <c r="I10" s="77">
        <f t="shared" si="1"/>
        <v>0</v>
      </c>
      <c r="J10" s="77">
        <f t="shared" si="2"/>
        <v>0</v>
      </c>
      <c r="K10" s="78">
        <f t="shared" si="3"/>
        <v>0</v>
      </c>
      <c r="L10" s="77">
        <f t="shared" si="4"/>
        <v>0.46265533265624986</v>
      </c>
      <c r="M10" s="78">
        <f t="shared" si="5"/>
        <v>139.2205755</v>
      </c>
      <c r="N10" s="77">
        <f t="shared" si="6"/>
        <v>0.46265533265624986</v>
      </c>
      <c r="O10" s="78">
        <f t="shared" si="7"/>
        <v>139.2205755</v>
      </c>
      <c r="Q10" s="51"/>
    </row>
    <row r="11" spans="1:17" x14ac:dyDescent="0.35">
      <c r="A11" s="76">
        <f>'Area 6'!F3</f>
        <v>6</v>
      </c>
      <c r="B11" s="76">
        <v>6</v>
      </c>
      <c r="C11" s="77">
        <f>'Area 6'!D24</f>
        <v>1.6000000000000004E-8</v>
      </c>
      <c r="D11" s="77">
        <f>'Area 6'!G24</f>
        <v>7.4024853224999999E-9</v>
      </c>
      <c r="E11" s="78">
        <f>'Area 6'!H24</f>
        <v>2.2275292080000003E-6</v>
      </c>
      <c r="F11" s="77">
        <f>'Area 6'!G24-'Area 6'!I45-'Area 6'!L69</f>
        <v>7.4024853224999999E-9</v>
      </c>
      <c r="G11" s="78">
        <f>'Area 6'!H24-'Area 6'!J45-'Area 6'!L94</f>
        <v>2.2275292080000003E-6</v>
      </c>
      <c r="H11" s="77">
        <f t="shared" si="0"/>
        <v>0</v>
      </c>
      <c r="I11" s="77">
        <f t="shared" si="1"/>
        <v>0</v>
      </c>
      <c r="J11" s="77">
        <f t="shared" si="2"/>
        <v>0</v>
      </c>
      <c r="K11" s="78">
        <f t="shared" si="3"/>
        <v>0</v>
      </c>
      <c r="L11" s="77">
        <f t="shared" si="4"/>
        <v>0.46265533265624986</v>
      </c>
      <c r="M11" s="78">
        <f t="shared" si="5"/>
        <v>139.2205755</v>
      </c>
      <c r="N11" s="77">
        <f t="shared" si="6"/>
        <v>0.46265533265624986</v>
      </c>
      <c r="O11" s="78">
        <f t="shared" si="7"/>
        <v>139.2205755</v>
      </c>
    </row>
    <row r="12" spans="1:17" x14ac:dyDescent="0.35">
      <c r="A12" s="76">
        <f>'Area 7'!F3</f>
        <v>7</v>
      </c>
      <c r="B12" s="76">
        <v>7</v>
      </c>
      <c r="C12" s="77">
        <f>'Area 7'!D24</f>
        <v>1.6000000000000004E-8</v>
      </c>
      <c r="D12" s="77">
        <f>'Area 7'!G24</f>
        <v>7.4024853224999999E-9</v>
      </c>
      <c r="E12" s="78">
        <f>'Area 6'!H24</f>
        <v>2.2275292080000003E-6</v>
      </c>
      <c r="F12" s="77">
        <f>'Area 7'!G24-'Area 7'!I45-'Area 7'!L69</f>
        <v>7.4024853224999999E-9</v>
      </c>
      <c r="G12" s="78">
        <f>'Area 7'!H24-'Area 7'!J45-'Area 7'!L94</f>
        <v>2.2275292080000003E-6</v>
      </c>
      <c r="H12" s="77">
        <f>(D12-F12)/D12*100</f>
        <v>0</v>
      </c>
      <c r="I12" s="77">
        <f t="shared" ref="I12:I15" si="8">(E12-G12)/E12*100</f>
        <v>0</v>
      </c>
      <c r="J12" s="77">
        <f t="shared" ref="J12:J15" si="9">D12-F12</f>
        <v>0</v>
      </c>
      <c r="K12" s="78">
        <f t="shared" ref="K12:K15" si="10">E12-G12</f>
        <v>0</v>
      </c>
      <c r="L12" s="77">
        <f t="shared" ref="L12:L15" si="11">D12/C12</f>
        <v>0.46265533265624986</v>
      </c>
      <c r="M12" s="78">
        <f t="shared" ref="M12:M15" si="12">E12/C12</f>
        <v>139.2205755</v>
      </c>
      <c r="N12" s="77">
        <f t="shared" ref="N12:N15" si="13">F12/C12</f>
        <v>0.46265533265624986</v>
      </c>
      <c r="O12" s="78">
        <f t="shared" ref="O12:O15" si="14">G12/C12</f>
        <v>139.2205755</v>
      </c>
    </row>
    <row r="13" spans="1:17" x14ac:dyDescent="0.35">
      <c r="A13" s="76">
        <f>'Area 8'!F3</f>
        <v>8</v>
      </c>
      <c r="B13" s="76">
        <v>8</v>
      </c>
      <c r="C13" s="77">
        <f>'Area 8'!D24</f>
        <v>1.6000000000000004E-8</v>
      </c>
      <c r="D13" s="77">
        <f>'Area 8'!G24</f>
        <v>7.4024853224999999E-9</v>
      </c>
      <c r="E13" s="78">
        <f>'Area 8'!H24</f>
        <v>2.2275292080000003E-6</v>
      </c>
      <c r="F13" s="77">
        <f>'Area 8'!G24-'Area 8'!I45-'Area 8'!L69</f>
        <v>7.4024853224999999E-9</v>
      </c>
      <c r="G13" s="78">
        <f>'Area 8'!H24-'Area 8'!J45-'Area 8'!L94</f>
        <v>2.2275292080000003E-6</v>
      </c>
      <c r="H13" s="77">
        <f t="shared" ref="H13:H15" si="15">(D13-F13)/D13*100</f>
        <v>0</v>
      </c>
      <c r="I13" s="77">
        <f t="shared" si="8"/>
        <v>0</v>
      </c>
      <c r="J13" s="77">
        <f t="shared" si="9"/>
        <v>0</v>
      </c>
      <c r="K13" s="78">
        <f t="shared" si="10"/>
        <v>0</v>
      </c>
      <c r="L13" s="77">
        <f t="shared" si="11"/>
        <v>0.46265533265624986</v>
      </c>
      <c r="M13" s="78">
        <f t="shared" si="12"/>
        <v>139.2205755</v>
      </c>
      <c r="N13" s="77">
        <f t="shared" si="13"/>
        <v>0.46265533265624986</v>
      </c>
      <c r="O13" s="78">
        <f t="shared" si="14"/>
        <v>139.2205755</v>
      </c>
    </row>
    <row r="14" spans="1:17" x14ac:dyDescent="0.35">
      <c r="A14" s="76">
        <f>'Area 9'!F3</f>
        <v>9</v>
      </c>
      <c r="B14" s="76">
        <v>9</v>
      </c>
      <c r="C14" s="77">
        <f>'Area 9'!D24</f>
        <v>1.6000000000000004E-8</v>
      </c>
      <c r="D14" s="77">
        <f>'Area 9'!G24</f>
        <v>7.4024853224999999E-9</v>
      </c>
      <c r="E14" s="78">
        <f>'Area 9'!H24</f>
        <v>2.2275292080000003E-6</v>
      </c>
      <c r="F14" s="77">
        <f>'Area 9'!G24-'Area 9'!I45-'Area 9'!L69</f>
        <v>7.4024853224999999E-9</v>
      </c>
      <c r="G14" s="78">
        <f>'Area 9'!H24-'Area 9'!J45-'Area 9'!L94</f>
        <v>2.2275292080000003E-6</v>
      </c>
      <c r="H14" s="77">
        <f t="shared" si="15"/>
        <v>0</v>
      </c>
      <c r="I14" s="77">
        <f t="shared" si="8"/>
        <v>0</v>
      </c>
      <c r="J14" s="77">
        <f t="shared" si="9"/>
        <v>0</v>
      </c>
      <c r="K14" s="78">
        <f t="shared" si="10"/>
        <v>0</v>
      </c>
      <c r="L14" s="77">
        <f t="shared" si="11"/>
        <v>0.46265533265624986</v>
      </c>
      <c r="M14" s="78">
        <f t="shared" si="12"/>
        <v>139.2205755</v>
      </c>
      <c r="N14" s="77">
        <f t="shared" si="13"/>
        <v>0.46265533265624986</v>
      </c>
      <c r="O14" s="78">
        <f t="shared" si="14"/>
        <v>139.2205755</v>
      </c>
    </row>
    <row r="15" spans="1:17" x14ac:dyDescent="0.35">
      <c r="A15" s="76">
        <f>'Area 10'!F3</f>
        <v>10</v>
      </c>
      <c r="B15" s="76">
        <v>10</v>
      </c>
      <c r="C15" s="77">
        <f>'Area 10'!D24</f>
        <v>1.6000000000000004E-8</v>
      </c>
      <c r="D15" s="77">
        <f>'Area 10'!G24</f>
        <v>7.4024853224999999E-9</v>
      </c>
      <c r="E15" s="78">
        <f>'Area 10'!H24</f>
        <v>2.2275292080000003E-6</v>
      </c>
      <c r="F15" s="77">
        <f>'Area 10'!G24-'Area 10'!I45-'Area 10'!L69</f>
        <v>7.4024853224999999E-9</v>
      </c>
      <c r="G15" s="78">
        <f>'Area 10'!H24-'Area 10'!J45-'Area 10'!L94</f>
        <v>2.2275292080000003E-6</v>
      </c>
      <c r="H15" s="77">
        <f t="shared" si="15"/>
        <v>0</v>
      </c>
      <c r="I15" s="77">
        <f t="shared" si="8"/>
        <v>0</v>
      </c>
      <c r="J15" s="77">
        <f t="shared" si="9"/>
        <v>0</v>
      </c>
      <c r="K15" s="78">
        <f t="shared" si="10"/>
        <v>0</v>
      </c>
      <c r="L15" s="77">
        <f t="shared" si="11"/>
        <v>0.46265533265624986</v>
      </c>
      <c r="M15" s="78">
        <f t="shared" si="12"/>
        <v>139.2205755</v>
      </c>
      <c r="N15" s="77">
        <f t="shared" si="13"/>
        <v>0.46265533265624986</v>
      </c>
      <c r="O15" s="78">
        <f t="shared" si="14"/>
        <v>139.2205755</v>
      </c>
    </row>
    <row r="16" spans="1:17" s="48" customFormat="1" ht="21" x14ac:dyDescent="0.35">
      <c r="A16" s="181" t="s">
        <v>73</v>
      </c>
      <c r="B16" s="182"/>
      <c r="C16" s="55">
        <f>SUM(C6:C15)</f>
        <v>1.0000001490000001</v>
      </c>
      <c r="D16" s="55">
        <f t="shared" ref="D16:F16" si="16">SUM(D6:D15)</f>
        <v>0.34503395673795717</v>
      </c>
      <c r="E16" s="56">
        <f>SUM(E6:E15)</f>
        <v>78.430561815080154</v>
      </c>
      <c r="F16" s="55">
        <f t="shared" si="16"/>
        <v>0.34503395673795717</v>
      </c>
      <c r="G16" s="56">
        <f>SUM(G6:G15)-0.63</f>
        <v>77.800561815080158</v>
      </c>
      <c r="H16" s="55">
        <f>(D16-F16)/D16*100</f>
        <v>0</v>
      </c>
      <c r="I16" s="55">
        <f>(E16-G16)/E16*100</f>
        <v>0.80325830316679303</v>
      </c>
      <c r="J16" s="55">
        <f>D16-F16</f>
        <v>0</v>
      </c>
      <c r="K16" s="56">
        <f>E16-G16</f>
        <v>0.62999999999999545</v>
      </c>
      <c r="L16" s="55">
        <f>D16/C16</f>
        <v>0.34503390532790523</v>
      </c>
      <c r="M16" s="56">
        <f>E16/C16</f>
        <v>78.430550128928175</v>
      </c>
      <c r="N16" s="55">
        <f>F16/C16</f>
        <v>0.34503390532790523</v>
      </c>
      <c r="O16" s="56">
        <f>G16/C16</f>
        <v>77.800550222798165</v>
      </c>
    </row>
    <row r="17" spans="1:15" x14ac:dyDescent="0.35">
      <c r="A17" s="52"/>
      <c r="B17" s="52"/>
      <c r="C17" s="52"/>
      <c r="D17" s="52"/>
      <c r="E17" s="52"/>
      <c r="F17" s="52"/>
      <c r="G17" s="52"/>
      <c r="H17" s="52"/>
      <c r="I17" s="52"/>
      <c r="J17" s="52"/>
      <c r="K17" s="52"/>
      <c r="L17" s="52"/>
      <c r="M17" s="52"/>
      <c r="N17" s="52"/>
      <c r="O17" s="52"/>
    </row>
    <row r="18" spans="1:15" ht="21" x14ac:dyDescent="0.35">
      <c r="A18" s="183" t="s">
        <v>76</v>
      </c>
      <c r="B18" s="184"/>
      <c r="C18" s="184"/>
      <c r="D18" s="184"/>
      <c r="E18" s="184"/>
      <c r="F18" s="184"/>
      <c r="G18" s="184"/>
      <c r="H18" s="184"/>
      <c r="I18" s="184"/>
      <c r="J18" s="184"/>
      <c r="K18" s="184"/>
      <c r="L18" s="184"/>
      <c r="M18" s="184"/>
      <c r="N18" s="184"/>
      <c r="O18" s="185"/>
    </row>
    <row r="19" spans="1:15" ht="21" customHeight="1" x14ac:dyDescent="0.35">
      <c r="A19" s="79"/>
      <c r="B19" s="186" t="s">
        <v>72</v>
      </c>
      <c r="C19" s="187"/>
      <c r="D19" s="186" t="s">
        <v>68</v>
      </c>
      <c r="E19" s="187"/>
      <c r="F19" s="186"/>
      <c r="G19" s="187"/>
      <c r="H19" s="80"/>
      <c r="I19" s="76"/>
      <c r="J19" s="76"/>
      <c r="K19" s="76"/>
      <c r="L19" s="76"/>
      <c r="M19" s="76"/>
      <c r="N19" s="76"/>
      <c r="O19" s="76"/>
    </row>
    <row r="20" spans="1:15" s="58" customFormat="1" x14ac:dyDescent="0.35">
      <c r="A20" s="81" t="s">
        <v>42</v>
      </c>
      <c r="B20" s="74" t="s">
        <v>58</v>
      </c>
      <c r="C20" s="74" t="s">
        <v>51</v>
      </c>
      <c r="D20" s="74" t="s">
        <v>58</v>
      </c>
      <c r="E20" s="74" t="s">
        <v>51</v>
      </c>
      <c r="F20" s="74"/>
      <c r="G20" s="74"/>
      <c r="H20" s="82"/>
      <c r="I20" s="82"/>
      <c r="J20" s="82"/>
      <c r="K20" s="81"/>
      <c r="L20" s="81"/>
      <c r="M20" s="81"/>
      <c r="N20" s="81"/>
      <c r="O20" s="81"/>
    </row>
    <row r="21" spans="1:15" x14ac:dyDescent="0.35">
      <c r="A21" s="22" t="s">
        <v>38</v>
      </c>
      <c r="B21" s="77">
        <f>SUM('Area 1'!B50:B65)+SUM('Area 2'!B50:B65)+SUM('Area 3'!B50:B65)+SUM('Area 4'!B50:B65)+SUM('Area 5'!B50:B65)+SUM('Area 6'!B50:B65)+SUM('Area 7'!B50:B65)+SUM('Area 8'!B50:B65)+SUM('Area 9'!B50:B65)+SUM('Area 10'!B50:B65)</f>
        <v>0</v>
      </c>
      <c r="C21" s="77">
        <f>SUM('Area 1'!B75:B90)+SUM('Area 2'!B75:B90)+SUM('Area 3'!B75:B90)+SUM('Area 4'!B75:B90)+SUM('Area 5'!B75:B90)+SUM('Area 6'!B75:B90)+SUM('Area 7'!B75:B90)+SUM('Area 8'!B75:B90)+SUM('Area 9'!B75:B90)+SUM('Area 10'!B75:B90)</f>
        <v>0</v>
      </c>
      <c r="D21" s="77">
        <f>'Area 1'!B69+'Area 2'!B69+'Area 3'!B69+'Area 4'!B69+'Area 5'!B69+'Area 6'!B69+'Area 7'!B69+'Area 8'!B69+'Area 9'!B69+'Area 10'!B69</f>
        <v>0</v>
      </c>
      <c r="E21" s="78">
        <f>'Area 1'!B94+'Area 2'!B94+'Area 3'!B94+'Area 4'!B94+'Area 5'!B94+'Area 6'!B94+'Area 7'!B94+'Area 8'!B94+'Area 9'!B94+'Area 10'!B94</f>
        <v>0</v>
      </c>
      <c r="F21" s="76"/>
      <c r="G21" s="76"/>
      <c r="H21" s="76"/>
      <c r="I21" s="76"/>
      <c r="J21" s="76"/>
      <c r="K21" s="76"/>
      <c r="L21" s="76"/>
      <c r="M21" s="76"/>
      <c r="N21" s="76"/>
      <c r="O21" s="76"/>
    </row>
    <row r="22" spans="1:15" ht="29" x14ac:dyDescent="0.35">
      <c r="A22" s="22" t="s">
        <v>39</v>
      </c>
      <c r="B22" s="77">
        <f>SUM('Area 1'!C50:C65)+SUM('Area 2'!C50:C65)+SUM('Area 3'!C50:C65)+SUM('Area 4'!C50:C65)+SUM('Area 5'!C50:C65)+SUM('Area 6'!C50:C65)+SUM('Area 7'!C50:C65)+SUM('Area 8'!C50:C65)+SUM('Area 9'!C50:C65)+SUM('Area 10'!C50:C65)</f>
        <v>0</v>
      </c>
      <c r="C22" s="77">
        <f>SUM('Area 1'!C75:C90)+SUM('Area 2'!C75:C90)+SUM('Area 3'!C75:C90)+SUM('Area 4'!C75:C90)+SUM('Area 5'!C75:C90)+SUM('Area 6'!C75:C90)+SUM('Area 7'!C75:C90)+SUM('Area 8'!C75:C90)+SUM('Area 9'!C75:C90)+SUM('Area 10'!C75:C90)</f>
        <v>0</v>
      </c>
      <c r="D22" s="77">
        <f>'Area 1'!C69+'Area 2'!C69+'Area 3'!C69+'Area 4'!C69+'Area 5'!C69+'Area 6'!C69+'Area 7'!C69+'Area 8'!C69+'Area 9'!C69+'Area 10'!C69</f>
        <v>0</v>
      </c>
      <c r="E22" s="78">
        <f>'Area 1'!C94+'Area 2'!C94+'Area 3'!C94+'Area 4'!C94+'Area 5'!C94+'Area 6'!C94+'Area 7'!C94+'Area 8'!C94+'Area 9'!C94+'Area 10'!C94</f>
        <v>0</v>
      </c>
      <c r="F22" s="76"/>
      <c r="G22" s="76"/>
      <c r="H22" s="76"/>
      <c r="I22" s="76"/>
      <c r="J22" s="76"/>
      <c r="K22" s="76"/>
      <c r="L22" s="76"/>
      <c r="M22" s="76"/>
      <c r="N22" s="76"/>
      <c r="O22" s="76"/>
    </row>
    <row r="23" spans="1:15" x14ac:dyDescent="0.35">
      <c r="A23" s="22" t="s">
        <v>24</v>
      </c>
      <c r="B23" s="77">
        <f>SUM('Area 1'!D50:D65)+SUM('Area 2'!D50:D65)+SUM('Area 3'!D50:D65)+SUM('Area 4'!D50:D65)+SUM('Area 5'!D50:D65)+SUM('Area 6'!D50:D65)+SUM('Area 7'!D50:D65)+SUM('Area 8'!D50:D65)+SUM('Area 9'!D50:D65)+SUM('Area 10'!D50:D65)</f>
        <v>0</v>
      </c>
      <c r="C23" s="77">
        <f>SUM('Area 1'!D75:D90)+SUM('Area 2'!D75:D90)+SUM('Area 3'!D75:D90)+SUM('Area 4'!D75:D90)+SUM('Area 5'!D75:D90)+SUM('Area 6'!D75:D90)+SUM('Area 7'!D75:D90)+SUM('Area 8'!D75:D90)+SUM('Area 9'!D75:D90)+SUM('Area 10'!D75:D90)</f>
        <v>0</v>
      </c>
      <c r="D23" s="77">
        <f>'Area 1'!D69+'Area 2'!D69+'Area 3'!D69+'Area 4'!D69+'Area 5'!D69+'Area 6'!D69+'Area 7'!D69+'Area 8'!D69+'Area 9'!D69+'Area 10'!D69</f>
        <v>0</v>
      </c>
      <c r="E23" s="78">
        <f>'Area 1'!D94+'Area 2'!D94+'Area 3'!D94+'Area 4'!D94+'Area 5'!D94+'Area 6'!D94+'Area 7'!D94+'Area 8'!D94+'Area 9'!D94+'Area 10'!D94</f>
        <v>0</v>
      </c>
      <c r="F23" s="76"/>
      <c r="G23" s="78"/>
      <c r="H23" s="76"/>
      <c r="I23" s="76"/>
      <c r="J23" s="76"/>
      <c r="K23" s="76"/>
      <c r="L23" s="76"/>
      <c r="M23" s="76"/>
      <c r="N23" s="76"/>
      <c r="O23" s="76"/>
    </row>
    <row r="24" spans="1:15" x14ac:dyDescent="0.35">
      <c r="A24" s="22" t="s">
        <v>25</v>
      </c>
      <c r="B24" s="77">
        <f>SUM('Area 1'!E50:E65)+SUM('Area 2'!E50:E65)+SUM('Area 3'!E50:E65)+SUM('Area 4'!E50:E65)+SUM('Area 5'!E50:E65)+SUM('Area 6'!E50:E65)+SUM('Area 7'!E50:E65)+SUM('Area 8'!E50:E65)+SUM('Area 9'!E50:E65)+SUM('Area 10'!E50:E65)</f>
        <v>0</v>
      </c>
      <c r="C24" s="77">
        <f>SUM('Area 1'!E75:E90)+SUM('Area 2'!E75:E90)+SUM('Area 3'!E75:E90)+SUM('Area 4'!E75:E90)+SUM('Area 5'!E75:E90)+SUM('Area 6'!E75:E90)+SUM('Area 7'!E75:E90)+SUM('Area 8'!E75:E90)+SUM('Area 9'!E75:E90)+SUM('Area 10'!E75:E90)</f>
        <v>0</v>
      </c>
      <c r="D24" s="77">
        <f>'Area 1'!E69+'Area 2'!E69+'Area 3'!E69+'Area 4'!E69+'Area 5'!E69+'Area 6'!E69+'Area 7'!E69+'Area 8'!E69+'Area 9'!E69+'Area 10'!E69</f>
        <v>0</v>
      </c>
      <c r="E24" s="78">
        <f>'Area 1'!E94+'Area 2'!E94+'Area 3'!E94+'Area 4'!E94+'Area 5'!E94+'Area 6'!E94+'Area 7'!E94+'Area 8'!E94+'Area 9'!E94+'Area 10'!E94</f>
        <v>0</v>
      </c>
      <c r="F24" s="76"/>
      <c r="G24" s="76"/>
      <c r="H24" s="76"/>
      <c r="I24" s="76"/>
      <c r="J24" s="76"/>
      <c r="K24" s="76"/>
      <c r="L24" s="76"/>
      <c r="M24" s="76"/>
      <c r="N24" s="76"/>
      <c r="O24" s="76"/>
    </row>
    <row r="25" spans="1:15" x14ac:dyDescent="0.35">
      <c r="A25" s="22" t="s">
        <v>40</v>
      </c>
      <c r="B25" s="77">
        <f>SUM('Area 1'!F50:F65)+SUM('Area 2'!F50:F65)+SUM('Area 3'!F50:F65)+SUM('Area 4'!F50:F65)+SUM('Area 5'!F50:F65)+SUM('Area 6'!F50:F65)+SUM('Area 7'!F50:F65)+SUM('Area 8'!F50:F65)+SUM('Area 9'!F50:F65)+SUM('Area 10'!F50:F65)</f>
        <v>0</v>
      </c>
      <c r="C25" s="77">
        <f>SUM('Area 1'!F75:F90)+SUM('Area 2'!F75:F90)+SUM('Area 3'!F75:F90)+SUM('Area 4'!F75:F90)+SUM('Area 5'!F75:F90)+SUM('Area 6'!F75:F90)+SUM('Area 7'!F75:F90)+SUM('Area 8'!F75:F90)+SUM('Area 9'!F75:F90)+SUM('Area 10'!F75:F90)</f>
        <v>0</v>
      </c>
      <c r="D25" s="77">
        <f>'Area 1'!F69+'Area 2'!F69+'Area 3'!F69+'Area 4'!F69+'Area 5'!F69+'Area 6'!F69+'Area 7'!F69+'Area 8'!F69+'Area 9'!F69+'Area 10'!F69</f>
        <v>0</v>
      </c>
      <c r="E25" s="78">
        <f>'Area 1'!F94+'Area 2'!F94+'Area 3'!F94+'Area 4'!F94+'Area 5'!F94+'Area 6'!F94+'Area 7'!F94+'Area 8'!F94+'Area 9'!F94+'Area 10'!F94</f>
        <v>0</v>
      </c>
      <c r="F25" s="76"/>
      <c r="G25" s="76"/>
      <c r="H25" s="76"/>
      <c r="I25" s="76"/>
      <c r="J25" s="76"/>
      <c r="K25" s="76"/>
      <c r="L25" s="76"/>
      <c r="M25" s="76"/>
      <c r="N25" s="76"/>
      <c r="O25" s="76"/>
    </row>
    <row r="26" spans="1:15" x14ac:dyDescent="0.35">
      <c r="A26" s="22" t="s">
        <v>27</v>
      </c>
      <c r="B26" s="77">
        <f>SUM('Area 1'!G50:G65)+SUM('Area 2'!G50:G65)+SUM('Area 3'!G50:G65)+SUM('Area 4'!G50:G65)+SUM('Area 5'!G50:G65)+SUM('Area 6'!G50:G65)+SUM('Area 7'!G50:G65)+SUM('Area 8'!G50:G65)+SUM('Area 9'!G50:G65)+SUM('Area 10'!G50:G65)</f>
        <v>0</v>
      </c>
      <c r="C26" s="77">
        <f>SUM('Area 1'!G75:G90)+SUM('Area 2'!G75:G90)+SUM('Area 3'!G75:G90)+SUM('Area 4'!G75:G90)+SUM('Area 5'!G75:G90)+SUM('Area 6'!G75:G90)+SUM('Area 7'!G75:G90)+SUM('Area 8'!G75:G90)+SUM('Area 9'!G75:G90)+SUM('Area 10'!G75:G90)</f>
        <v>0</v>
      </c>
      <c r="D26" s="77">
        <f>'Area 1'!G69+'Area 2'!G69+'Area 3'!G69+'Area 4'!G69+'Area 5'!G69+'Area 6'!G69+'Area 7'!G69+'Area 8'!G69+'Area 9'!G69+'Area 10'!G69</f>
        <v>0</v>
      </c>
      <c r="E26" s="78">
        <f>'Area 1'!G94+'Area 2'!G94+'Area 3'!G94+'Area 4'!G94+'Area 5'!G94+'Area 6'!G94+'Area 7'!G94+'Area 8'!G94+'Area 9'!G94+'Area 10'!G94</f>
        <v>0</v>
      </c>
      <c r="F26" s="76"/>
      <c r="G26" s="76"/>
      <c r="H26" s="76"/>
      <c r="I26" s="76"/>
      <c r="J26" s="76"/>
      <c r="K26" s="76"/>
      <c r="L26" s="76"/>
      <c r="M26" s="76"/>
      <c r="N26" s="76"/>
      <c r="O26" s="76"/>
    </row>
    <row r="27" spans="1:15" x14ac:dyDescent="0.35">
      <c r="A27" s="22" t="s">
        <v>28</v>
      </c>
      <c r="B27" s="77">
        <f>SUM('Area 1'!H50:H65)+SUM('Area 2'!H50:H65)+SUM('Area 3'!H50:H65)+SUM('Area 4'!H50:H65)+SUM('Area 5'!H50:H65)+SUM('Area 6'!H50:H65)+SUM('Area 7'!H50:H65)+SUM('Area 8'!H50:H65)+SUM('Area 9'!H50:H65)+SUM('Area 10'!H50:H65)</f>
        <v>0</v>
      </c>
      <c r="C27" s="77">
        <f>SUM('Area 1'!H75:H90)+SUM('Area 2'!H75:H90)+SUM('Area 3'!H75:H90)+SUM('Area 4'!H75:H90)+SUM('Area 5'!H75:H90)+SUM('Area 6'!H75:H90)+SUM('Area 7'!H75:H90)+SUM('Area 8'!H75:H90)+SUM('Area 9'!H75:H90)+SUM('Area 10'!H75:H90)</f>
        <v>0</v>
      </c>
      <c r="D27" s="77">
        <f>'Area 1'!H69+'Area 2'!H69+'Area 3'!H69+'Area 4'!H69+'Area 5'!H69+'Area 6'!H69+'Area 7'!H69+'Area 8'!H69+'Area 9'!H69+'Area 10'!H69</f>
        <v>0</v>
      </c>
      <c r="E27" s="78">
        <f>'Area 1'!H94+'Area 2'!H94+'Area 3'!H94+'Area 4'!H94+'Area 5'!H94+'Area 6'!H94+'Area 7'!H94+'Area 8'!H94+'Area 9'!H94+'Area 10'!H94</f>
        <v>0</v>
      </c>
      <c r="F27" s="76"/>
      <c r="G27" s="76"/>
      <c r="H27" s="76"/>
      <c r="I27" s="76"/>
      <c r="J27" s="76"/>
      <c r="K27" s="76"/>
      <c r="L27" s="76"/>
      <c r="M27" s="76"/>
      <c r="N27" s="76"/>
      <c r="O27" s="76"/>
    </row>
    <row r="28" spans="1:15" x14ac:dyDescent="0.35">
      <c r="A28" s="22" t="s">
        <v>29</v>
      </c>
      <c r="B28" s="77">
        <f>SUM('Area 1'!I50:I65)+SUM('Area 2'!I50:I65)+SUM('Area 3'!I50:I65)+SUM('Area 4'!I50:I65)+SUM('Area 5'!I50:I65)+SUM('Area 6'!I50:I65)+SUM('Area 7'!I50:I65)+SUM('Area 8'!I50:I65)+SUM('Area 9'!I50:I65)+SUM('Area 10'!I50:I65)</f>
        <v>0</v>
      </c>
      <c r="C28" s="77">
        <f>SUM('Area 1'!I75:I90)+SUM('Area 2'!I75:I90)+SUM('Area 3'!I75:I90)+SUM('Area 4'!I75:I90)+SUM('Area 5'!I75:I90)+SUM('Area 6'!I75:I90)+SUM('Area 7'!I75:I90)+SUM('Area 8'!I75:I90)+SUM('Area 9'!I75:I90)+SUM('Area 10'!I75:I90)</f>
        <v>0</v>
      </c>
      <c r="D28" s="77">
        <f>'Area 1'!I69+'Area 2'!I69+'Area 3'!I69+'Area 4'!I69+'Area 5'!I69+'Area 6'!I69+'Area 7'!I69+'Area 8'!I69+'Area 9'!I69+'Area 10'!I69</f>
        <v>0</v>
      </c>
      <c r="E28" s="78">
        <f>'Area 1'!I94+'Area 2'!I94+'Area 3'!I94+'Area 4'!I94+'Area 5'!I94+'Area 6'!I94+'Area 7'!I94+'Area 8'!I94+'Area 9'!I94+'Area 10'!I94</f>
        <v>0</v>
      </c>
      <c r="F28" s="76"/>
      <c r="G28" s="76"/>
      <c r="H28" s="76"/>
      <c r="I28" s="76"/>
      <c r="J28" s="76"/>
      <c r="K28" s="76"/>
      <c r="L28" s="76"/>
      <c r="M28" s="76"/>
      <c r="N28" s="76"/>
      <c r="O28" s="76"/>
    </row>
    <row r="29" spans="1:15" x14ac:dyDescent="0.35">
      <c r="A29" s="22" t="s">
        <v>30</v>
      </c>
      <c r="B29" s="77">
        <f>SUM('Area 1'!J50:J65)+SUM('Area 2'!J50:J65)+SUM('Area 3'!J50:J65)+SUM('Area 4'!J50:J65)+SUM('Area 5'!J50:J65)+SUM('Area 6'!J50:J65)+SUM('Area 7'!J50:J65)+SUM('Area 8'!J50:J65)+SUM('Area 9'!J50:J65)+SUM('Area 10'!J50:J65)</f>
        <v>0</v>
      </c>
      <c r="C29" s="77">
        <f>SUM('Area 1'!J75:J90)+SUM('Area 2'!J75:J90)+SUM('Area 3'!J75:J90)+SUM('Area 4'!J75:J90)+SUM('Area 5'!J75:J90)+SUM('Area 6'!J75:J90)+SUM('Area 7'!J75:J90)+SUM('Area 8'!J75:J90)+SUM('Area 9'!J75:J90)+SUM('Area 10'!J75:J90)</f>
        <v>0</v>
      </c>
      <c r="D29" s="77">
        <f>'Area 1'!J69+'Area 2'!J69+'Area 3'!J69+'Area 4'!J69+'Area 5'!J69+'Area 6'!J69+'Area 7'!J69+'Area 8'!J69+'Area 9'!J69+'Area 10'!J69</f>
        <v>0</v>
      </c>
      <c r="E29" s="78">
        <f>'Area 1'!J94+'Area 2'!J94+'Area 3'!J94+'Area 4'!J94+'Area 5'!J94+'Area 6'!J94+'Area 7'!J94+'Area 8'!J94+'Area 9'!J94+'Area 10'!J94</f>
        <v>0</v>
      </c>
      <c r="F29" s="76"/>
      <c r="G29" s="76"/>
      <c r="H29" s="76"/>
      <c r="I29" s="76"/>
      <c r="J29" s="76"/>
      <c r="K29" s="76"/>
      <c r="L29" s="76"/>
      <c r="M29" s="76"/>
      <c r="N29" s="76"/>
      <c r="O29" s="76"/>
    </row>
    <row r="30" spans="1:15" x14ac:dyDescent="0.35">
      <c r="A30" s="22" t="s">
        <v>31</v>
      </c>
      <c r="B30" s="77">
        <f>SUM('Area 1'!K50:K65)+SUM('Area 2'!K50:K65)+SUM('Area 3'!K50:K65)+SUM('Area 4'!K50:K65)+SUM('Area 5'!K50:K65)+SUM('Area 6'!K50:K65)+SUM('Area 7'!K50:K65)+SUM('Area 8'!K50:K65)+SUM('Area 9'!K50:K65)+SUM('Area 10'!K50:K65)</f>
        <v>0</v>
      </c>
      <c r="C30" s="77">
        <f>SUM('Area 1'!K75:K90)+SUM('Area 2'!K75:K90)+SUM('Area 3'!K75:K90)+SUM('Area 4'!K75:K90)+SUM('Area 5'!K75:K90)+SUM('Area 6'!K75:K90)+SUM('Area 7'!K75:K90)+SUM('Area 8'!K75:K90)+SUM('Area 9'!K75:K90)+SUM('Area 10'!K75:K90)</f>
        <v>0</v>
      </c>
      <c r="D30" s="77">
        <f>'Area 1'!K69+'Area 2'!K69+'Area 3'!K69+'Area 4'!K69+'Area 5'!K69+'Area 6'!K69+'Area 7'!K69+'Area 8'!K69+'Area 9'!K69+'Area 10'!K69</f>
        <v>0</v>
      </c>
      <c r="E30" s="78">
        <f>'Area 1'!K94+'Area 2'!K94+'Area 3'!K94+'Area 4'!K94+'Area 5'!K94+'Area 6'!K94+'Area 7'!K94+'Area 8'!K94+'Area 9'!K94+'Area 10'!K94</f>
        <v>0</v>
      </c>
      <c r="F30" s="76"/>
      <c r="G30" s="76"/>
      <c r="H30" s="76"/>
      <c r="I30" s="76"/>
      <c r="J30" s="76"/>
      <c r="K30" s="76"/>
      <c r="L30" s="76"/>
      <c r="M30" s="76"/>
      <c r="N30" s="76"/>
      <c r="O30" s="76"/>
    </row>
    <row r="31" spans="1:15" hidden="1" x14ac:dyDescent="0.35">
      <c r="A31" s="57"/>
      <c r="B31" s="50"/>
      <c r="C31" s="50"/>
      <c r="D31" s="51"/>
      <c r="E31" s="50"/>
    </row>
    <row r="32" spans="1:15" hidden="1" x14ac:dyDescent="0.35">
      <c r="A32" s="57"/>
      <c r="B32" s="50"/>
      <c r="C32" s="50"/>
      <c r="D32" s="51"/>
      <c r="E32" s="50"/>
    </row>
    <row r="33" spans="1:21" s="48" customFormat="1" ht="23.5" hidden="1" x14ac:dyDescent="0.55000000000000004">
      <c r="A33" s="98" t="s">
        <v>107</v>
      </c>
      <c r="B33" s="101"/>
      <c r="C33" s="101"/>
      <c r="D33" s="102"/>
      <c r="E33" s="101"/>
      <c r="F33" s="103"/>
      <c r="G33" s="103"/>
      <c r="H33" s="103"/>
      <c r="I33" s="103"/>
      <c r="J33" s="103"/>
      <c r="K33" s="103"/>
      <c r="L33" s="103"/>
      <c r="M33" s="103"/>
      <c r="N33" s="103"/>
      <c r="O33" s="103"/>
      <c r="P33" s="103"/>
      <c r="Q33" s="103"/>
      <c r="R33" s="103"/>
      <c r="S33" s="103"/>
      <c r="T33" s="103"/>
      <c r="U33" s="103"/>
    </row>
    <row r="34" spans="1:21" s="100" customFormat="1" ht="23.5" hidden="1" x14ac:dyDescent="0.55000000000000004">
      <c r="A34" s="99" t="s">
        <v>130</v>
      </c>
      <c r="B34" s="104"/>
      <c r="C34" s="104"/>
      <c r="D34" s="105"/>
      <c r="E34" s="104"/>
      <c r="F34" s="106"/>
      <c r="G34" s="106"/>
      <c r="H34" s="106"/>
      <c r="I34" s="106"/>
      <c r="J34" s="106"/>
      <c r="K34" s="106"/>
      <c r="L34" s="106"/>
      <c r="M34" s="106"/>
      <c r="N34" s="106"/>
      <c r="O34" s="106"/>
      <c r="P34" s="106"/>
      <c r="Q34" s="106"/>
      <c r="R34" s="106"/>
      <c r="S34" s="106"/>
      <c r="T34" s="106"/>
      <c r="U34" s="106"/>
    </row>
    <row r="35" spans="1:21" s="48" customFormat="1" hidden="1" x14ac:dyDescent="0.35">
      <c r="A35" s="97" t="s">
        <v>1</v>
      </c>
      <c r="B35" s="101" t="s">
        <v>108</v>
      </c>
      <c r="C35" s="101" t="s">
        <v>109</v>
      </c>
      <c r="D35" s="101" t="s">
        <v>110</v>
      </c>
      <c r="E35" s="101" t="s">
        <v>111</v>
      </c>
      <c r="F35" s="101" t="s">
        <v>112</v>
      </c>
      <c r="G35" s="101" t="s">
        <v>113</v>
      </c>
      <c r="H35" s="101" t="s">
        <v>114</v>
      </c>
      <c r="I35" s="101" t="s">
        <v>115</v>
      </c>
      <c r="J35" s="101" t="s">
        <v>116</v>
      </c>
      <c r="K35" s="101" t="s">
        <v>117</v>
      </c>
      <c r="L35" s="101" t="s">
        <v>119</v>
      </c>
      <c r="M35" s="103" t="s">
        <v>120</v>
      </c>
      <c r="N35" s="101" t="s">
        <v>121</v>
      </c>
      <c r="O35" s="103" t="s">
        <v>122</v>
      </c>
      <c r="P35" s="101" t="s">
        <v>123</v>
      </c>
      <c r="Q35" s="103" t="s">
        <v>124</v>
      </c>
      <c r="R35" s="101" t="s">
        <v>125</v>
      </c>
      <c r="S35" s="103" t="s">
        <v>126</v>
      </c>
      <c r="T35" s="101" t="s">
        <v>127</v>
      </c>
      <c r="U35" s="101" t="s">
        <v>128</v>
      </c>
    </row>
    <row r="36" spans="1:21" hidden="1" x14ac:dyDescent="0.35">
      <c r="A36" s="57" t="str">
        <f>'Area 1'!A8</f>
        <v>Commercial</v>
      </c>
      <c r="B36" s="107">
        <f>'Area 1'!$B29</f>
        <v>0.2</v>
      </c>
      <c r="C36" s="107">
        <f>'Area 2'!$B29</f>
        <v>0.2</v>
      </c>
      <c r="D36" s="107">
        <f>'Area 3'!$B29</f>
        <v>0.2</v>
      </c>
      <c r="E36" s="107">
        <f>'Area 4'!$B29</f>
        <v>0.2</v>
      </c>
      <c r="F36" s="107">
        <f>'Area 5'!$B29</f>
        <v>0.2</v>
      </c>
      <c r="G36" s="107">
        <f>'Area 6'!$B29</f>
        <v>0.2</v>
      </c>
      <c r="H36" s="107">
        <f>'Area 7'!$B29</f>
        <v>0.2</v>
      </c>
      <c r="I36" s="107">
        <f>'Area 8'!$B29</f>
        <v>0.2</v>
      </c>
      <c r="J36" s="107">
        <f>'Area 9'!$B29</f>
        <v>0.2</v>
      </c>
      <c r="K36" s="107">
        <f>'Area 10'!$B29</f>
        <v>0.2</v>
      </c>
      <c r="L36" s="109" t="str">
        <f>IF(B36&lt;&gt;'Area 1'!$B$111,"changed"," ")</f>
        <v xml:space="preserve"> </v>
      </c>
      <c r="M36" s="109" t="str">
        <f>IF(C36&lt;&gt;'Area 2'!$B$111,"changed"," ")</f>
        <v xml:space="preserve"> </v>
      </c>
      <c r="N36" s="109" t="str">
        <f>IF(D36&lt;&gt;'Area 3'!$B$111,"changed"," ")</f>
        <v xml:space="preserve"> </v>
      </c>
      <c r="O36" s="109" t="str">
        <f>IF(E36&lt;&gt;'Area 4'!$B$111,"changed"," ")</f>
        <v xml:space="preserve"> </v>
      </c>
      <c r="P36" s="109" t="str">
        <f>IF(F36&lt;&gt;'Area 5'!$B$111,"changed"," ")</f>
        <v xml:space="preserve"> </v>
      </c>
      <c r="Q36" s="109" t="str">
        <f>IF(G36&lt;&gt;'Area 6'!$B$111,"changed"," ")</f>
        <v xml:space="preserve"> </v>
      </c>
      <c r="R36" s="109" t="str">
        <f>IF(H36&lt;&gt;'Area 7'!$B$111,"changed"," ")</f>
        <v xml:space="preserve"> </v>
      </c>
      <c r="S36" s="109" t="str">
        <f>IF(I36&lt;&gt;'Area 8'!$B$111,"changed"," ")</f>
        <v xml:space="preserve"> </v>
      </c>
      <c r="T36" s="109" t="str">
        <f>IF(J36&lt;&gt;'Area 9'!$B$111,"changed"," ")</f>
        <v xml:space="preserve"> </v>
      </c>
      <c r="U36" s="109" t="str">
        <f>IF(K36&lt;&gt;'Area 10'!$B$111,"changed"," ")</f>
        <v xml:space="preserve"> </v>
      </c>
    </row>
    <row r="37" spans="1:21" hidden="1" x14ac:dyDescent="0.35">
      <c r="A37" s="57" t="str">
        <f>'Area 1'!A9</f>
        <v>Industrial</v>
      </c>
      <c r="B37" s="107">
        <f>'Area 1'!$B30</f>
        <v>0.23499999999999999</v>
      </c>
      <c r="C37" s="107">
        <f>'Area 2'!$B30</f>
        <v>0.23499999999999999</v>
      </c>
      <c r="D37" s="107">
        <f>'Area 3'!$B30</f>
        <v>0.23499999999999999</v>
      </c>
      <c r="E37" s="107">
        <f>'Area 4'!$B30</f>
        <v>0.23499999999999999</v>
      </c>
      <c r="F37" s="107">
        <f>'Area 5'!$B30</f>
        <v>0.23499999999999999</v>
      </c>
      <c r="G37" s="107">
        <f>'Area 6'!$B30</f>
        <v>0.23499999999999999</v>
      </c>
      <c r="H37" s="107">
        <f>'Area 7'!$B30</f>
        <v>0.23499999999999999</v>
      </c>
      <c r="I37" s="107">
        <f>'Area 8'!$B30</f>
        <v>0.23499999999999999</v>
      </c>
      <c r="J37" s="107">
        <f>'Area 9'!$B30</f>
        <v>0.23499999999999999</v>
      </c>
      <c r="K37" s="107">
        <f>'Area 10'!$B30</f>
        <v>0.23499999999999999</v>
      </c>
      <c r="L37" s="109" t="str">
        <f>IF(B37&lt;&gt;'Area 1'!$B$112,"changed"," ")</f>
        <v xml:space="preserve"> </v>
      </c>
      <c r="M37" s="109" t="str">
        <f>IF(C37&lt;&gt;'Area 2'!$B$112,"changed"," ")</f>
        <v xml:space="preserve"> </v>
      </c>
      <c r="N37" s="109" t="str">
        <f>IF(D37&lt;&gt;'Area 3'!$B$112,"changed"," ")</f>
        <v xml:space="preserve"> </v>
      </c>
      <c r="O37" s="109" t="str">
        <f>IF(E37&lt;&gt;'Area 4'!$B$112,"changed"," ")</f>
        <v xml:space="preserve"> </v>
      </c>
      <c r="P37" s="109" t="str">
        <f>IF(F37&lt;&gt;'Area 5'!$B$112,"changed"," ")</f>
        <v xml:space="preserve"> </v>
      </c>
      <c r="Q37" s="109" t="str">
        <f>IF(G37&lt;&gt;'Area 6'!$B$112,"changed"," ")</f>
        <v xml:space="preserve"> </v>
      </c>
      <c r="R37" s="109" t="str">
        <f>IF(H37&lt;&gt;'Area 7'!$B$112,"changed"," ")</f>
        <v xml:space="preserve"> </v>
      </c>
      <c r="S37" s="109" t="str">
        <f>IF(I37&lt;&gt;'Area 8'!$B$112,"changed"," ")</f>
        <v xml:space="preserve"> </v>
      </c>
      <c r="T37" s="109" t="str">
        <f>IF(J37&lt;&gt;'Area 9'!$B$112,"changed"," ")</f>
        <v xml:space="preserve"> </v>
      </c>
      <c r="U37" s="109" t="str">
        <f>IF(K37&lt;&gt;'Area 10'!$B$112,"changed"," ")</f>
        <v xml:space="preserve"> </v>
      </c>
    </row>
    <row r="38" spans="1:21" hidden="1" x14ac:dyDescent="0.35">
      <c r="A38" s="57" t="str">
        <f>'Area 1'!A10</f>
        <v>Institutional</v>
      </c>
      <c r="B38" s="107">
        <f>'Area 1'!$B31</f>
        <v>0.25</v>
      </c>
      <c r="C38" s="107">
        <f>'Area 2'!$B31</f>
        <v>0.25</v>
      </c>
      <c r="D38" s="107">
        <f>'Area 3'!$B31</f>
        <v>0.25</v>
      </c>
      <c r="E38" s="107">
        <f>'Area 4'!$B31</f>
        <v>0.25</v>
      </c>
      <c r="F38" s="107">
        <f>'Area 5'!$B31</f>
        <v>0.25</v>
      </c>
      <c r="G38" s="107">
        <f>'Area 6'!$B31</f>
        <v>0.25</v>
      </c>
      <c r="H38" s="107">
        <f>'Area 7'!$B31</f>
        <v>0.25</v>
      </c>
      <c r="I38" s="107">
        <f>'Area 8'!$B31</f>
        <v>0.25</v>
      </c>
      <c r="J38" s="107">
        <f>'Area 9'!$B31</f>
        <v>0.25</v>
      </c>
      <c r="K38" s="107">
        <f>'Area 10'!$B31</f>
        <v>0.25</v>
      </c>
      <c r="L38" s="109" t="str">
        <f>IF(B38&lt;&gt;'Area 1'!$B$113,"changed"," ")</f>
        <v xml:space="preserve"> </v>
      </c>
      <c r="M38" s="109" t="str">
        <f>IF(C38&lt;&gt;'Area 2'!$B$113,"changed"," ")</f>
        <v xml:space="preserve"> </v>
      </c>
      <c r="N38" s="109" t="str">
        <f>IF(D38&lt;&gt;'Area 3'!$B$113,"changed"," ")</f>
        <v xml:space="preserve"> </v>
      </c>
      <c r="O38" s="109" t="str">
        <f>IF(E38&lt;&gt;'Area 4'!$B$113,"changed"," ")</f>
        <v xml:space="preserve"> </v>
      </c>
      <c r="P38" s="109" t="str">
        <f>IF(F38&lt;&gt;'Area 5'!$B$113,"changed"," ")</f>
        <v xml:space="preserve"> </v>
      </c>
      <c r="Q38" s="109" t="str">
        <f>IF(G38&lt;&gt;'Area 6'!$B$113,"changed"," ")</f>
        <v xml:space="preserve"> </v>
      </c>
      <c r="R38" s="109" t="str">
        <f>IF(H38&lt;&gt;'Area 7'!$B$113,"changed"," ")</f>
        <v xml:space="preserve"> </v>
      </c>
      <c r="S38" s="109" t="str">
        <f>IF(I38&lt;&gt;'Area 8'!$B$113,"changed"," ")</f>
        <v xml:space="preserve"> </v>
      </c>
      <c r="T38" s="109" t="str">
        <f>IF(J38&lt;&gt;'Area 9'!$B$113,"changed"," ")</f>
        <v xml:space="preserve"> </v>
      </c>
      <c r="U38" s="109" t="str">
        <f>IF(K38&lt;&gt;'Area 10'!$B$113,"changed"," ")</f>
        <v xml:space="preserve"> </v>
      </c>
    </row>
    <row r="39" spans="1:21" hidden="1" x14ac:dyDescent="0.35">
      <c r="A39" s="57" t="str">
        <f>'Area 1'!A11</f>
        <v>Multi-use</v>
      </c>
      <c r="B39" s="107">
        <f>'Area 1'!$B32</f>
        <v>0.28999999999999998</v>
      </c>
      <c r="C39" s="107">
        <f>'Area 2'!$B32</f>
        <v>0.28999999999999998</v>
      </c>
      <c r="D39" s="107">
        <f>'Area 3'!$B32</f>
        <v>0.28999999999999998</v>
      </c>
      <c r="E39" s="107">
        <f>'Area 4'!$B32</f>
        <v>0.28999999999999998</v>
      </c>
      <c r="F39" s="107">
        <f>'Area 5'!$B32</f>
        <v>0.28999999999999998</v>
      </c>
      <c r="G39" s="107">
        <f>'Area 6'!$B32</f>
        <v>0.28999999999999998</v>
      </c>
      <c r="H39" s="107">
        <f>'Area 7'!$B32</f>
        <v>0.28999999999999998</v>
      </c>
      <c r="I39" s="107">
        <f>'Area 8'!$B32</f>
        <v>0.28999999999999998</v>
      </c>
      <c r="J39" s="107">
        <f>'Area 9'!$B32</f>
        <v>0.28999999999999998</v>
      </c>
      <c r="K39" s="107">
        <f>'Area 10'!$B32</f>
        <v>0.28999999999999998</v>
      </c>
      <c r="L39" s="109" t="str">
        <f>IF(B39&lt;&gt;'Area 1'!$B$114,"changed"," ")</f>
        <v xml:space="preserve"> </v>
      </c>
      <c r="M39" s="109" t="str">
        <f>IF(C39&lt;&gt;'Area 2'!$B$114,"changed"," ")</f>
        <v xml:space="preserve"> </v>
      </c>
      <c r="N39" s="109" t="str">
        <f>IF(D39&lt;&gt;'Area 3'!$B$114,"changed"," ")</f>
        <v xml:space="preserve"> </v>
      </c>
      <c r="O39" s="109" t="str">
        <f>IF(E39&lt;&gt;'Area 4'!$B$114,"changed"," ")</f>
        <v xml:space="preserve"> </v>
      </c>
      <c r="P39" s="109" t="str">
        <f>IF(F39&lt;&gt;'Area 5'!$B$114,"changed"," ")</f>
        <v xml:space="preserve"> </v>
      </c>
      <c r="Q39" s="109" t="str">
        <f>IF(G39&lt;&gt;'Area 6'!$B$114,"changed"," ")</f>
        <v xml:space="preserve"> </v>
      </c>
      <c r="R39" s="109" t="str">
        <f>IF(H39&lt;&gt;'Area 7'!$B$114,"changed"," ")</f>
        <v xml:space="preserve"> </v>
      </c>
      <c r="S39" s="109" t="str">
        <f>IF(I39&lt;&gt;'Area 8'!$B$114,"changed"," ")</f>
        <v xml:space="preserve"> </v>
      </c>
      <c r="T39" s="109" t="str">
        <f>IF(J39&lt;&gt;'Area 9'!$B$114,"changed"," ")</f>
        <v xml:space="preserve"> </v>
      </c>
      <c r="U39" s="109" t="str">
        <f>IF(K39&lt;&gt;'Area 10'!$B$114,"changed"," ")</f>
        <v xml:space="preserve"> </v>
      </c>
    </row>
    <row r="40" spans="1:21" hidden="1" x14ac:dyDescent="0.35">
      <c r="A40" s="57" t="str">
        <f>'Area 1'!A12</f>
        <v>Municipal</v>
      </c>
      <c r="B40" s="107">
        <f>'Area 1'!$B33</f>
        <v>0.28999999999999998</v>
      </c>
      <c r="C40" s="107">
        <f>'Area 2'!$B33</f>
        <v>0.28999999999999998</v>
      </c>
      <c r="D40" s="107">
        <f>'Area 3'!$B33</f>
        <v>0.28999999999999998</v>
      </c>
      <c r="E40" s="107">
        <f>'Area 4'!$B33</f>
        <v>0.28999999999999998</v>
      </c>
      <c r="F40" s="107">
        <f>'Area 5'!$B33</f>
        <v>0.28999999999999998</v>
      </c>
      <c r="G40" s="107">
        <f>'Area 6'!$B33</f>
        <v>0.28999999999999998</v>
      </c>
      <c r="H40" s="107">
        <f>'Area 7'!$B33</f>
        <v>0.28999999999999998</v>
      </c>
      <c r="I40" s="107">
        <f>'Area 8'!$B33</f>
        <v>0.28999999999999998</v>
      </c>
      <c r="J40" s="107">
        <f>'Area 9'!$B33</f>
        <v>0.28999999999999998</v>
      </c>
      <c r="K40" s="107">
        <f>'Area 10'!$B33</f>
        <v>0.28999999999999998</v>
      </c>
      <c r="L40" s="109" t="str">
        <f>IF(B40&lt;&gt;'Area 1'!$B$115,"changed"," ")</f>
        <v xml:space="preserve"> </v>
      </c>
      <c r="M40" s="109" t="str">
        <f>IF(C40&lt;&gt;'Area 2'!$B$115,"changed"," ")</f>
        <v xml:space="preserve"> </v>
      </c>
      <c r="N40" s="109" t="str">
        <f>IF(D40&lt;&gt;'Area 3'!$B$115,"changed"," ")</f>
        <v xml:space="preserve"> </v>
      </c>
      <c r="O40" s="109" t="str">
        <f>IF(E40&lt;&gt;'Area 4'!$B$115,"changed"," ")</f>
        <v xml:space="preserve"> </v>
      </c>
      <c r="P40" s="109" t="str">
        <f>IF(F40&lt;&gt;'Area 5'!$B$115,"changed"," ")</f>
        <v xml:space="preserve"> </v>
      </c>
      <c r="Q40" s="109" t="str">
        <f>IF(G40&lt;&gt;'Area 6'!$B$115,"changed"," ")</f>
        <v xml:space="preserve"> </v>
      </c>
      <c r="R40" s="109" t="str">
        <f>IF(H40&lt;&gt;'Area 7'!$B$115,"changed"," ")</f>
        <v xml:space="preserve"> </v>
      </c>
      <c r="S40" s="109" t="str">
        <f>IF(I40&lt;&gt;'Area 8'!$B$115,"changed"," ")</f>
        <v xml:space="preserve"> </v>
      </c>
      <c r="T40" s="109" t="str">
        <f>IF(J40&lt;&gt;'Area 9'!$B$115,"changed"," ")</f>
        <v xml:space="preserve"> </v>
      </c>
      <c r="U40" s="109" t="str">
        <f>IF(K40&lt;&gt;'Area 10'!$B$115,"changed"," ")</f>
        <v xml:space="preserve"> </v>
      </c>
    </row>
    <row r="41" spans="1:21" hidden="1" x14ac:dyDescent="0.35">
      <c r="A41" s="57" t="str">
        <f>'Area 1'!A13</f>
        <v>Open space</v>
      </c>
      <c r="B41" s="107">
        <f>'Area 1'!$B34</f>
        <v>0.19</v>
      </c>
      <c r="C41" s="107">
        <f>'Area 2'!$B34</f>
        <v>0.19</v>
      </c>
      <c r="D41" s="107">
        <f>'Area 3'!$B34</f>
        <v>0.19</v>
      </c>
      <c r="E41" s="107">
        <f>'Area 4'!$B34</f>
        <v>0.19</v>
      </c>
      <c r="F41" s="107">
        <f>'Area 5'!$B34</f>
        <v>0.19</v>
      </c>
      <c r="G41" s="107">
        <f>'Area 6'!$B34</f>
        <v>0.19</v>
      </c>
      <c r="H41" s="107">
        <f>'Area 7'!$B34</f>
        <v>0.19</v>
      </c>
      <c r="I41" s="107">
        <f>'Area 8'!$B34</f>
        <v>0.19</v>
      </c>
      <c r="J41" s="107">
        <f>'Area 9'!$B34</f>
        <v>0.19</v>
      </c>
      <c r="K41" s="107">
        <f>'Area 10'!$B34</f>
        <v>0.19</v>
      </c>
      <c r="L41" s="109" t="str">
        <f>IF(B41&lt;&gt;'Area 1'!$B$116,"changed"," ")</f>
        <v xml:space="preserve"> </v>
      </c>
      <c r="M41" s="109" t="str">
        <f>IF(C41&lt;&gt;'Area 2'!$B$116,"changed"," ")</f>
        <v xml:space="preserve"> </v>
      </c>
      <c r="N41" s="109" t="str">
        <f>IF(D41&lt;&gt;'Area 3'!$B$116,"changed"," ")</f>
        <v xml:space="preserve"> </v>
      </c>
      <c r="O41" s="109" t="str">
        <f>IF(E41&lt;&gt;'Area 4'!$B$116,"changed"," ")</f>
        <v xml:space="preserve"> </v>
      </c>
      <c r="P41" s="109" t="str">
        <f>IF(F41&lt;&gt;'Area 5'!$B$116,"changed"," ")</f>
        <v xml:space="preserve"> </v>
      </c>
      <c r="Q41" s="109" t="str">
        <f>IF(G41&lt;&gt;'Area 6'!$B$116,"changed"," ")</f>
        <v xml:space="preserve"> </v>
      </c>
      <c r="R41" s="109" t="str">
        <f>IF(H41&lt;&gt;'Area 7'!$B$116,"changed"," ")</f>
        <v xml:space="preserve"> </v>
      </c>
      <c r="S41" s="109" t="str">
        <f>IF(I41&lt;&gt;'Area 8'!$B$116,"changed"," ")</f>
        <v xml:space="preserve"> </v>
      </c>
      <c r="T41" s="109" t="str">
        <f>IF(J41&lt;&gt;'Area 9'!$B$116,"changed"," ")</f>
        <v xml:space="preserve"> </v>
      </c>
      <c r="U41" s="109" t="str">
        <f>IF(K41&lt;&gt;'Area 10'!$B$116,"changed"," ")</f>
        <v xml:space="preserve"> </v>
      </c>
    </row>
    <row r="42" spans="1:21" hidden="1" x14ac:dyDescent="0.35">
      <c r="A42" s="57" t="str">
        <f>'Area 1'!A14</f>
        <v>Residential</v>
      </c>
      <c r="B42" s="107">
        <f>'Area 1'!$B35</f>
        <v>0.32500000000000001</v>
      </c>
      <c r="C42" s="107">
        <f>'Area 2'!$B35</f>
        <v>0.32500000000000001</v>
      </c>
      <c r="D42" s="107">
        <f>'Area 3'!$B35</f>
        <v>0.32500000000000001</v>
      </c>
      <c r="E42" s="107">
        <f>'Area 4'!$B35</f>
        <v>0.32500000000000001</v>
      </c>
      <c r="F42" s="107">
        <f>'Area 5'!$B35</f>
        <v>0.32500000000000001</v>
      </c>
      <c r="G42" s="107">
        <f>'Area 6'!$B35</f>
        <v>0.32500000000000001</v>
      </c>
      <c r="H42" s="107">
        <f>'Area 7'!$B35</f>
        <v>0.32500000000000001</v>
      </c>
      <c r="I42" s="107">
        <f>'Area 8'!$B35</f>
        <v>0.32500000000000001</v>
      </c>
      <c r="J42" s="107">
        <f>'Area 9'!$B35</f>
        <v>0.32500000000000001</v>
      </c>
      <c r="K42" s="107">
        <f>'Area 10'!$B35</f>
        <v>0.32500000000000001</v>
      </c>
      <c r="L42" s="109" t="str">
        <f>IF(B42&lt;&gt;'Area 1'!$B$117,"changed"," ")</f>
        <v xml:space="preserve"> </v>
      </c>
      <c r="M42" s="109" t="str">
        <f>IF(C42&lt;&gt;'Area 2'!$B$117,"changed"," ")</f>
        <v xml:space="preserve"> </v>
      </c>
      <c r="N42" s="109" t="str">
        <f>IF(D42&lt;&gt;'Area 3'!$B$117,"changed"," ")</f>
        <v xml:space="preserve"> </v>
      </c>
      <c r="O42" s="109" t="str">
        <f>IF(E42&lt;&gt;'Area 4'!$B$117,"changed"," ")</f>
        <v xml:space="preserve"> </v>
      </c>
      <c r="P42" s="109" t="str">
        <f>IF(F42&lt;&gt;'Area 5'!$B$117,"changed"," ")</f>
        <v xml:space="preserve"> </v>
      </c>
      <c r="Q42" s="109" t="str">
        <f>IF(G42&lt;&gt;'Area 6'!$B$117,"changed"," ")</f>
        <v xml:space="preserve"> </v>
      </c>
      <c r="R42" s="109" t="str">
        <f>IF(H42&lt;&gt;'Area 7'!$B$117,"changed"," ")</f>
        <v xml:space="preserve"> </v>
      </c>
      <c r="S42" s="109" t="str">
        <f>IF(I42&lt;&gt;'Area 8'!$B$117,"changed"," ")</f>
        <v xml:space="preserve"> </v>
      </c>
      <c r="T42" s="109" t="str">
        <f>IF(J42&lt;&gt;'Area 9'!$B$117,"changed"," ")</f>
        <v xml:space="preserve"> </v>
      </c>
      <c r="U42" s="109" t="str">
        <f>IF(K42&lt;&gt;'Area 10'!$B$117,"changed"," ")</f>
        <v xml:space="preserve"> </v>
      </c>
    </row>
    <row r="43" spans="1:21" hidden="1" x14ac:dyDescent="0.35">
      <c r="A43" s="57" t="str">
        <f>'Area 1'!A15</f>
        <v>Park</v>
      </c>
      <c r="B43" s="107">
        <f>'Area 1'!$B36</f>
        <v>0.19</v>
      </c>
      <c r="C43" s="107">
        <f>'Area 2'!$B36</f>
        <v>0.19</v>
      </c>
      <c r="D43" s="107">
        <f>'Area 3'!$B36</f>
        <v>0.19</v>
      </c>
      <c r="E43" s="107">
        <f>'Area 4'!$B36</f>
        <v>0.19</v>
      </c>
      <c r="F43" s="107">
        <f>'Area 5'!$B36</f>
        <v>0.19</v>
      </c>
      <c r="G43" s="107">
        <f>'Area 6'!$B36</f>
        <v>0.19</v>
      </c>
      <c r="H43" s="107">
        <f>'Area 7'!$B36</f>
        <v>0.19</v>
      </c>
      <c r="I43" s="107">
        <f>'Area 8'!$B36</f>
        <v>0.19</v>
      </c>
      <c r="J43" s="107">
        <f>'Area 9'!$B36</f>
        <v>0.19</v>
      </c>
      <c r="K43" s="107">
        <f>'Area 10'!$B36</f>
        <v>0.19</v>
      </c>
      <c r="L43" s="109" t="str">
        <f>IF(B43&lt;&gt;'Area 1'!$B$118,"changed"," ")</f>
        <v xml:space="preserve"> </v>
      </c>
      <c r="M43" s="109" t="str">
        <f>IF(C43&lt;&gt;'Area 2'!$B$118,"changed"," ")</f>
        <v xml:space="preserve"> </v>
      </c>
      <c r="N43" s="109" t="str">
        <f>IF(D43&lt;&gt;'Area 3'!$B$118,"changed"," ")</f>
        <v xml:space="preserve"> </v>
      </c>
      <c r="O43" s="109" t="str">
        <f>IF(E43&lt;&gt;'Area 4'!$B$118,"changed"," ")</f>
        <v xml:space="preserve"> </v>
      </c>
      <c r="P43" s="109" t="str">
        <f>IF(F43&lt;&gt;'Area 5'!$B$118,"changed"," ")</f>
        <v xml:space="preserve"> </v>
      </c>
      <c r="Q43" s="109" t="str">
        <f>IF(G43&lt;&gt;'Area 6'!$B$118,"changed"," ")</f>
        <v xml:space="preserve"> </v>
      </c>
      <c r="R43" s="109" t="str">
        <f>IF(H43&lt;&gt;'Area 7'!$B$118,"changed"," ")</f>
        <v xml:space="preserve"> </v>
      </c>
      <c r="S43" s="109" t="str">
        <f>IF(I43&lt;&gt;'Area 8'!$B$118,"changed"," ")</f>
        <v xml:space="preserve"> </v>
      </c>
      <c r="T43" s="109" t="str">
        <f>IF(J43&lt;&gt;'Area 9'!$B$118,"changed"," ")</f>
        <v xml:space="preserve"> </v>
      </c>
      <c r="U43" s="109" t="str">
        <f>IF(K43&lt;&gt;'Area 10'!$B$118,"changed"," ")</f>
        <v xml:space="preserve"> </v>
      </c>
    </row>
    <row r="44" spans="1:21" hidden="1" x14ac:dyDescent="0.35">
      <c r="A44" s="57" t="str">
        <f>'Area 1'!A16</f>
        <v>Agriculture</v>
      </c>
      <c r="B44" s="107">
        <f>'Area 1'!$B37</f>
        <v>0.5</v>
      </c>
      <c r="C44" s="107">
        <f>'Area 2'!$B37</f>
        <v>0.5</v>
      </c>
      <c r="D44" s="107">
        <f>'Area 3'!$B37</f>
        <v>0.5</v>
      </c>
      <c r="E44" s="107">
        <f>'Area 4'!$B37</f>
        <v>0.5</v>
      </c>
      <c r="F44" s="107">
        <f>'Area 5'!$B37</f>
        <v>0.5</v>
      </c>
      <c r="G44" s="107">
        <f>'Area 6'!$B37</f>
        <v>0.5</v>
      </c>
      <c r="H44" s="107">
        <f>'Area 7'!$B37</f>
        <v>0.5</v>
      </c>
      <c r="I44" s="107">
        <f>'Area 8'!$B37</f>
        <v>0.5</v>
      </c>
      <c r="J44" s="107">
        <f>'Area 9'!$B37</f>
        <v>0.5</v>
      </c>
      <c r="K44" s="107">
        <f>'Area 10'!$B37</f>
        <v>0.5</v>
      </c>
      <c r="L44" s="109" t="str">
        <f>IF(B44&lt;&gt;'Area 1'!$B$119,"changed"," ")</f>
        <v xml:space="preserve"> </v>
      </c>
      <c r="M44" s="109" t="str">
        <f>IF(C44&lt;&gt;'Area 2'!$B$119,"changed"," ")</f>
        <v xml:space="preserve"> </v>
      </c>
      <c r="N44" s="109" t="str">
        <f>IF(D44&lt;&gt;'Area 3'!$B$119,"changed"," ")</f>
        <v xml:space="preserve"> </v>
      </c>
      <c r="O44" s="109" t="str">
        <f>IF(E44&lt;&gt;'Area 4'!$B$119,"changed"," ")</f>
        <v xml:space="preserve"> </v>
      </c>
      <c r="P44" s="109" t="str">
        <f>IF(F44&lt;&gt;'Area 5'!$B$119,"changed"," ")</f>
        <v xml:space="preserve"> </v>
      </c>
      <c r="Q44" s="109" t="str">
        <f>IF(G44&lt;&gt;'Area 6'!$B$119,"changed"," ")</f>
        <v xml:space="preserve"> </v>
      </c>
      <c r="R44" s="109" t="str">
        <f>IF(H44&lt;&gt;'Area 7'!$B$119,"changed"," ")</f>
        <v xml:space="preserve"> </v>
      </c>
      <c r="S44" s="109" t="str">
        <f>IF(I44&lt;&gt;'Area 8'!$B$119,"changed"," ")</f>
        <v xml:space="preserve"> </v>
      </c>
      <c r="T44" s="109" t="str">
        <f>IF(J44&lt;&gt;'Area 9'!$B$119,"changed"," ")</f>
        <v xml:space="preserve"> </v>
      </c>
      <c r="U44" s="109" t="str">
        <f>IF(K44&lt;&gt;'Area 10'!$B$119,"changed"," ")</f>
        <v xml:space="preserve"> </v>
      </c>
    </row>
    <row r="45" spans="1:21" hidden="1" x14ac:dyDescent="0.35">
      <c r="A45" s="57" t="str">
        <f>'Area 1'!A17</f>
        <v>Transportation</v>
      </c>
      <c r="B45" s="107">
        <f>'Area 1'!$B38</f>
        <v>0.28000000000000003</v>
      </c>
      <c r="C45" s="107">
        <f>'Area 2'!$B38</f>
        <v>0.28000000000000003</v>
      </c>
      <c r="D45" s="107">
        <f>'Area 3'!$B38</f>
        <v>0.28000000000000003</v>
      </c>
      <c r="E45" s="107">
        <f>'Area 4'!$B38</f>
        <v>0.28000000000000003</v>
      </c>
      <c r="F45" s="107">
        <f>'Area 5'!$B38</f>
        <v>0.28000000000000003</v>
      </c>
      <c r="G45" s="107">
        <f>'Area 6'!$B38</f>
        <v>0.28000000000000003</v>
      </c>
      <c r="H45" s="107">
        <f>'Area 7'!$B38</f>
        <v>0.28000000000000003</v>
      </c>
      <c r="I45" s="107">
        <f>'Area 8'!$B38</f>
        <v>0.28000000000000003</v>
      </c>
      <c r="J45" s="107">
        <f>'Area 9'!$B38</f>
        <v>0.28000000000000003</v>
      </c>
      <c r="K45" s="107">
        <f>'Area 10'!$B38</f>
        <v>0.28000000000000003</v>
      </c>
      <c r="L45" s="109" t="str">
        <f>IF(B45&lt;&gt;'Area 1'!$B$120,"changed"," ")</f>
        <v xml:space="preserve"> </v>
      </c>
      <c r="M45" s="109" t="str">
        <f>IF(C45&lt;&gt;'Area 2'!$B$120,"changed"," ")</f>
        <v xml:space="preserve"> </v>
      </c>
      <c r="N45" s="109" t="str">
        <f>IF(D45&lt;&gt;'Area 3'!$B$120,"changed"," ")</f>
        <v xml:space="preserve"> </v>
      </c>
      <c r="O45" s="109" t="str">
        <f>IF(E45&lt;&gt;'Area 4'!$B$120,"changed"," ")</f>
        <v xml:space="preserve"> </v>
      </c>
      <c r="P45" s="109" t="str">
        <f>IF(F45&lt;&gt;'Area 5'!$B$120,"changed"," ")</f>
        <v xml:space="preserve"> </v>
      </c>
      <c r="Q45" s="109" t="str">
        <f>IF(G45&lt;&gt;'Area 6'!$B$120,"changed"," ")</f>
        <v xml:space="preserve"> </v>
      </c>
      <c r="R45" s="109" t="str">
        <f>IF(H45&lt;&gt;'Area 7'!$B$120,"changed"," ")</f>
        <v xml:space="preserve"> </v>
      </c>
      <c r="S45" s="109" t="str">
        <f>IF(I45&lt;&gt;'Area 8'!$B$120,"changed"," ")</f>
        <v xml:space="preserve"> </v>
      </c>
      <c r="T45" s="109" t="str">
        <f>IF(J45&lt;&gt;'Area 9'!$B$120,"changed"," ")</f>
        <v xml:space="preserve"> </v>
      </c>
      <c r="U45" s="109" t="str">
        <f>IF(K45&lt;&gt;'Area 10'!$B$120,"changed"," ")</f>
        <v xml:space="preserve"> </v>
      </c>
    </row>
    <row r="46" spans="1:21" hidden="1" x14ac:dyDescent="0.35">
      <c r="A46" s="57" t="str">
        <f>'Area 1'!A18</f>
        <v>Water</v>
      </c>
      <c r="B46" s="107">
        <f>'Area 1'!$B39</f>
        <v>0</v>
      </c>
      <c r="C46" s="107">
        <f>'Area 2'!$B39</f>
        <v>0</v>
      </c>
      <c r="D46" s="107">
        <f>'Area 3'!$B39</f>
        <v>0</v>
      </c>
      <c r="E46" s="107">
        <f>'Area 4'!$B39</f>
        <v>0</v>
      </c>
      <c r="F46" s="107">
        <f>'Area 5'!$B39</f>
        <v>0</v>
      </c>
      <c r="G46" s="107">
        <f>'Area 6'!$B39</f>
        <v>0</v>
      </c>
      <c r="H46" s="107">
        <f>'Area 7'!$B39</f>
        <v>0</v>
      </c>
      <c r="I46" s="107">
        <f>'Area 8'!$B39</f>
        <v>0</v>
      </c>
      <c r="J46" s="107">
        <f>'Area 9'!$B39</f>
        <v>0</v>
      </c>
      <c r="K46" s="107">
        <f>'Area 10'!$B39</f>
        <v>0</v>
      </c>
      <c r="L46" s="109" t="str">
        <f>IF(B46&lt;&gt;'Area 1'!$B$121,"changed"," ")</f>
        <v xml:space="preserve"> </v>
      </c>
      <c r="M46" s="109" t="str">
        <f>IF(C46&lt;&gt;'Area 2'!$B$121,"changed"," ")</f>
        <v xml:space="preserve"> </v>
      </c>
      <c r="N46" s="109" t="str">
        <f>IF(D46&lt;&gt;'Area 3'!$B$121,"changed"," ")</f>
        <v xml:space="preserve"> </v>
      </c>
      <c r="O46" s="109" t="str">
        <f>IF(E46&lt;&gt;'Area 4'!$B$121,"changed"," ")</f>
        <v xml:space="preserve"> </v>
      </c>
      <c r="P46" s="109" t="str">
        <f>IF(F46&lt;&gt;'Area 5'!$B$121,"changed"," ")</f>
        <v xml:space="preserve"> </v>
      </c>
      <c r="Q46" s="109" t="str">
        <f>IF(G46&lt;&gt;'Area 6'!$B$121,"changed"," ")</f>
        <v xml:space="preserve"> </v>
      </c>
      <c r="R46" s="109" t="str">
        <f>IF(H46&lt;&gt;'Area 7'!$B$121,"changed"," ")</f>
        <v xml:space="preserve"> </v>
      </c>
      <c r="S46" s="109" t="str">
        <f>IF(I46&lt;&gt;'Area 8'!$B$121,"changed"," ")</f>
        <v xml:space="preserve"> </v>
      </c>
      <c r="T46" s="109" t="str">
        <f>IF(J46&lt;&gt;'Area 9'!$B$121,"changed"," ")</f>
        <v xml:space="preserve"> </v>
      </c>
      <c r="U46" s="109" t="str">
        <f>IF(K46&lt;&gt;'Area 10'!$B$121,"changed"," ")</f>
        <v xml:space="preserve"> </v>
      </c>
    </row>
    <row r="47" spans="1:21" s="100" customFormat="1" ht="23.5" hidden="1" x14ac:dyDescent="0.55000000000000004">
      <c r="A47" s="99" t="s">
        <v>129</v>
      </c>
      <c r="B47" s="104"/>
      <c r="C47" s="104"/>
      <c r="D47" s="105"/>
      <c r="E47" s="104"/>
      <c r="F47" s="106"/>
      <c r="G47" s="106"/>
      <c r="H47" s="106"/>
      <c r="I47" s="106"/>
      <c r="J47" s="106"/>
      <c r="K47" s="106"/>
      <c r="L47" s="106"/>
      <c r="M47" s="106"/>
      <c r="N47" s="106"/>
      <c r="O47" s="106"/>
      <c r="P47" s="106"/>
      <c r="Q47" s="106"/>
      <c r="R47" s="106"/>
      <c r="S47" s="106"/>
      <c r="T47" s="106"/>
      <c r="U47" s="106"/>
    </row>
    <row r="48" spans="1:21" s="48" customFormat="1" hidden="1" x14ac:dyDescent="0.35">
      <c r="A48" s="97" t="s">
        <v>1</v>
      </c>
      <c r="B48" s="101" t="s">
        <v>108</v>
      </c>
      <c r="C48" s="101" t="s">
        <v>109</v>
      </c>
      <c r="D48" s="101" t="s">
        <v>110</v>
      </c>
      <c r="E48" s="101" t="s">
        <v>111</v>
      </c>
      <c r="F48" s="101" t="s">
        <v>112</v>
      </c>
      <c r="G48" s="101" t="s">
        <v>113</v>
      </c>
      <c r="H48" s="101" t="s">
        <v>114</v>
      </c>
      <c r="I48" s="101" t="s">
        <v>115</v>
      </c>
      <c r="J48" s="101" t="s">
        <v>116</v>
      </c>
      <c r="K48" s="101" t="s">
        <v>117</v>
      </c>
      <c r="L48" s="101" t="s">
        <v>119</v>
      </c>
      <c r="M48" s="103" t="s">
        <v>120</v>
      </c>
      <c r="N48" s="101" t="s">
        <v>121</v>
      </c>
      <c r="O48" s="103" t="s">
        <v>122</v>
      </c>
      <c r="P48" s="101" t="s">
        <v>123</v>
      </c>
      <c r="Q48" s="103" t="s">
        <v>124</v>
      </c>
      <c r="R48" s="101" t="s">
        <v>125</v>
      </c>
      <c r="S48" s="103" t="s">
        <v>126</v>
      </c>
      <c r="T48" s="101" t="s">
        <v>127</v>
      </c>
      <c r="U48" s="101" t="s">
        <v>128</v>
      </c>
    </row>
    <row r="49" spans="1:21" hidden="1" x14ac:dyDescent="0.35">
      <c r="A49" s="57" t="str">
        <f>'Area 1'!A8</f>
        <v>Commercial</v>
      </c>
      <c r="B49" s="107">
        <f>'Area 1'!$C8</f>
        <v>75</v>
      </c>
      <c r="C49" s="107">
        <f>'Area 2'!$C8</f>
        <v>75</v>
      </c>
      <c r="D49" s="107">
        <f>'Area 3'!$C8</f>
        <v>75</v>
      </c>
      <c r="E49" s="107">
        <f>'Area 4'!$C8</f>
        <v>75</v>
      </c>
      <c r="F49" s="107">
        <f>'Area 5'!$C8</f>
        <v>75</v>
      </c>
      <c r="G49" s="107">
        <f>'Area 6'!$C8</f>
        <v>75</v>
      </c>
      <c r="H49" s="107">
        <f>'Area 7'!$C8</f>
        <v>75</v>
      </c>
      <c r="I49" s="107">
        <f>'Area 8'!$C8</f>
        <v>75</v>
      </c>
      <c r="J49" s="107">
        <f>'Area 9'!$C8</f>
        <v>75</v>
      </c>
      <c r="K49" s="107">
        <f>'Area 10'!$C8</f>
        <v>75</v>
      </c>
      <c r="L49" s="109" t="str">
        <f>IF(B49&lt;&gt;'Area 1'!$C$111,"changed"," ")</f>
        <v xml:space="preserve"> </v>
      </c>
      <c r="M49" s="109" t="str">
        <f>IF(C49&lt;&gt;'Area 2'!$C$111,"changed"," ")</f>
        <v xml:space="preserve"> </v>
      </c>
      <c r="N49" s="109" t="str">
        <f>IF(D49&lt;&gt;'Area 3'!$C$111,"changed"," ")</f>
        <v xml:space="preserve"> </v>
      </c>
      <c r="O49" s="109" t="str">
        <f>IF(E49&lt;&gt;'Area 4'!$C$111,"changed"," ")</f>
        <v xml:space="preserve"> </v>
      </c>
      <c r="P49" s="109" t="str">
        <f>IF(F49&lt;&gt;'Area 5'!$C$111,"changed"," ")</f>
        <v xml:space="preserve"> </v>
      </c>
      <c r="Q49" s="109" t="str">
        <f>IF(G49&lt;&gt;'Area 6'!$C$111,"changed"," ")</f>
        <v xml:space="preserve"> </v>
      </c>
      <c r="R49" s="109" t="str">
        <f>IF(H49&lt;&gt;'Area 7'!$C$111,"changed"," ")</f>
        <v xml:space="preserve"> </v>
      </c>
      <c r="S49" s="109" t="str">
        <f>IF(I49&lt;&gt;'Area 8'!$C$111,"changed"," ")</f>
        <v xml:space="preserve"> </v>
      </c>
      <c r="T49" s="109" t="str">
        <f>IF(J49&lt;&gt;'Area 9'!$C$111,"changed"," ")</f>
        <v xml:space="preserve"> </v>
      </c>
      <c r="U49" s="109" t="str">
        <f>IF(K49&lt;&gt;'Area 10'!$C$111,"changed"," ")</f>
        <v xml:space="preserve"> </v>
      </c>
    </row>
    <row r="50" spans="1:21" hidden="1" x14ac:dyDescent="0.35">
      <c r="A50" s="57" t="str">
        <f>'Area 1'!A9</f>
        <v>Industrial</v>
      </c>
      <c r="B50" s="107">
        <f>'Area 1'!$C9</f>
        <v>93</v>
      </c>
      <c r="C50" s="107">
        <f>'Area 2'!$C9</f>
        <v>93</v>
      </c>
      <c r="D50" s="107">
        <f>'Area 3'!$C9</f>
        <v>93</v>
      </c>
      <c r="E50" s="107">
        <f>'Area 4'!$C9</f>
        <v>93</v>
      </c>
      <c r="F50" s="107">
        <f>'Area 5'!$C9</f>
        <v>93</v>
      </c>
      <c r="G50" s="107">
        <f>'Area 6'!$C9</f>
        <v>93</v>
      </c>
      <c r="H50" s="107">
        <f>'Area 7'!$C9</f>
        <v>93</v>
      </c>
      <c r="I50" s="107">
        <f>'Area 8'!$C9</f>
        <v>93</v>
      </c>
      <c r="J50" s="107">
        <f>'Area 9'!$C9</f>
        <v>93</v>
      </c>
      <c r="K50" s="107">
        <f>'Area 10'!$C9</f>
        <v>93</v>
      </c>
      <c r="L50" s="109" t="str">
        <f>IF(B50&lt;&gt;'Area 1'!$C$112,"changed"," ")</f>
        <v xml:space="preserve"> </v>
      </c>
      <c r="M50" s="109" t="str">
        <f>IF(C50&lt;&gt;'Area 2'!$C$112,"changed"," ")</f>
        <v xml:space="preserve"> </v>
      </c>
      <c r="N50" s="109" t="str">
        <f>IF(D50&lt;&gt;'Area 3'!$C$112,"changed"," ")</f>
        <v xml:space="preserve"> </v>
      </c>
      <c r="O50" s="109" t="str">
        <f>IF(E50&lt;&gt;'Area 4'!$C$112,"changed"," ")</f>
        <v xml:space="preserve"> </v>
      </c>
      <c r="P50" s="109" t="str">
        <f>IF(F50&lt;&gt;'Area 5'!$C$112,"changed"," ")</f>
        <v xml:space="preserve"> </v>
      </c>
      <c r="Q50" s="109" t="str">
        <f>IF(G50&lt;&gt;'Area 6'!$C$112,"changed"," ")</f>
        <v xml:space="preserve"> </v>
      </c>
      <c r="R50" s="109" t="str">
        <f>IF(H50&lt;&gt;'Area 7'!$C$112,"changed"," ")</f>
        <v xml:space="preserve"> </v>
      </c>
      <c r="S50" s="109" t="str">
        <f>IF(I50&lt;&gt;'Area 8'!$C$112,"changed"," ")</f>
        <v xml:space="preserve"> </v>
      </c>
      <c r="T50" s="109" t="str">
        <f>IF(J50&lt;&gt;'Area 9'!$C$112,"changed"," ")</f>
        <v xml:space="preserve"> </v>
      </c>
      <c r="U50" s="109" t="str">
        <f>IF(K50&lt;&gt;'Area 10'!$C$112,"changed"," ")</f>
        <v xml:space="preserve"> </v>
      </c>
    </row>
    <row r="51" spans="1:21" hidden="1" x14ac:dyDescent="0.35">
      <c r="A51" s="57" t="str">
        <f>'Area 1'!A10</f>
        <v>Institutional</v>
      </c>
      <c r="B51" s="107">
        <f>'Area 1'!$C10</f>
        <v>80</v>
      </c>
      <c r="C51" s="107">
        <f>'Area 2'!$C10</f>
        <v>80</v>
      </c>
      <c r="D51" s="107">
        <f>'Area 3'!$C10</f>
        <v>80</v>
      </c>
      <c r="E51" s="107">
        <f>'Area 4'!$C10</f>
        <v>80</v>
      </c>
      <c r="F51" s="107">
        <f>'Area 5'!$C10</f>
        <v>80</v>
      </c>
      <c r="G51" s="107">
        <f>'Area 6'!$C10</f>
        <v>80</v>
      </c>
      <c r="H51" s="107">
        <f>'Area 7'!$C10</f>
        <v>80</v>
      </c>
      <c r="I51" s="107">
        <f>'Area 8'!$C10</f>
        <v>80</v>
      </c>
      <c r="J51" s="107">
        <f>'Area 9'!$C10</f>
        <v>80</v>
      </c>
      <c r="K51" s="107">
        <f>'Area 10'!$C10</f>
        <v>80</v>
      </c>
      <c r="L51" s="109" t="str">
        <f>IF(B51&lt;&gt;'Area 1'!$C$113,"changed"," ")</f>
        <v xml:space="preserve"> </v>
      </c>
      <c r="M51" s="109" t="str">
        <f>IF(C51&lt;&gt;'Area 2'!$C$113,"changed"," ")</f>
        <v xml:space="preserve"> </v>
      </c>
      <c r="N51" s="109" t="str">
        <f>IF(D51&lt;&gt;'Area 3'!$C$113,"changed"," ")</f>
        <v xml:space="preserve"> </v>
      </c>
      <c r="O51" s="109" t="str">
        <f>IF(E51&lt;&gt;'Area 4'!$C$113,"changed"," ")</f>
        <v xml:space="preserve"> </v>
      </c>
      <c r="P51" s="109" t="str">
        <f>IF(F51&lt;&gt;'Area 5'!$C$113,"changed"," ")</f>
        <v xml:space="preserve"> </v>
      </c>
      <c r="Q51" s="109" t="str">
        <f>IF(G51&lt;&gt;'Area 6'!$C$113,"changed"," ")</f>
        <v xml:space="preserve"> </v>
      </c>
      <c r="R51" s="109" t="str">
        <f>IF(H51&lt;&gt;'Area 7'!$C$113,"changed"," ")</f>
        <v xml:space="preserve"> </v>
      </c>
      <c r="S51" s="109" t="str">
        <f>IF(I51&lt;&gt;'Area 8'!$C$113,"changed"," ")</f>
        <v xml:space="preserve"> </v>
      </c>
      <c r="T51" s="109" t="str">
        <f>IF(J51&lt;&gt;'Area 9'!$C$113,"changed"," ")</f>
        <v xml:space="preserve"> </v>
      </c>
      <c r="U51" s="109" t="str">
        <f>IF(K51&lt;&gt;'Area 10'!$C$113,"changed"," ")</f>
        <v xml:space="preserve"> </v>
      </c>
    </row>
    <row r="52" spans="1:21" hidden="1" x14ac:dyDescent="0.35">
      <c r="A52" s="57" t="str">
        <f>'Area 1'!A11</f>
        <v>Multi-use</v>
      </c>
      <c r="B52" s="107">
        <f>'Area 1'!$C11</f>
        <v>76</v>
      </c>
      <c r="C52" s="107">
        <f>'Area 2'!$C11</f>
        <v>76</v>
      </c>
      <c r="D52" s="107">
        <f>'Area 3'!$C11</f>
        <v>76</v>
      </c>
      <c r="E52" s="107">
        <f>'Area 4'!$C11</f>
        <v>76</v>
      </c>
      <c r="F52" s="107">
        <f>'Area 5'!$C11</f>
        <v>76</v>
      </c>
      <c r="G52" s="107">
        <f>'Area 6'!$C11</f>
        <v>76</v>
      </c>
      <c r="H52" s="107">
        <f>'Area 7'!$C11</f>
        <v>76</v>
      </c>
      <c r="I52" s="107">
        <f>'Area 8'!$C11</f>
        <v>76</v>
      </c>
      <c r="J52" s="107">
        <f>'Area 9'!$C11</f>
        <v>76</v>
      </c>
      <c r="K52" s="107">
        <f>'Area 10'!$C11</f>
        <v>76</v>
      </c>
      <c r="L52" s="109" t="str">
        <f>IF(B52&lt;&gt;'Area 1'!$C$114,"changed"," ")</f>
        <v xml:space="preserve"> </v>
      </c>
      <c r="M52" s="109" t="str">
        <f>IF(C52&lt;&gt;'Area 2'!$C$114,"changed"," ")</f>
        <v xml:space="preserve"> </v>
      </c>
      <c r="N52" s="109" t="str">
        <f>IF(D52&lt;&gt;'Area 3'!$C$114,"changed"," ")</f>
        <v xml:space="preserve"> </v>
      </c>
      <c r="O52" s="109" t="str">
        <f>IF(E52&lt;&gt;'Area 4'!$C$114,"changed"," ")</f>
        <v xml:space="preserve"> </v>
      </c>
      <c r="P52" s="109" t="str">
        <f>IF(F52&lt;&gt;'Area 5'!$C$114,"changed"," ")</f>
        <v xml:space="preserve"> </v>
      </c>
      <c r="Q52" s="109" t="str">
        <f>IF(G52&lt;&gt;'Area 6'!$C$114,"changed"," ")</f>
        <v xml:space="preserve"> </v>
      </c>
      <c r="R52" s="109" t="str">
        <f>IF(H52&lt;&gt;'Area 7'!$C$114,"changed"," ")</f>
        <v xml:space="preserve"> </v>
      </c>
      <c r="S52" s="109" t="str">
        <f>IF(I52&lt;&gt;'Area 8'!$C$114,"changed"," ")</f>
        <v xml:space="preserve"> </v>
      </c>
      <c r="T52" s="109" t="str">
        <f>IF(J52&lt;&gt;'Area 9'!$C$114,"changed"," ")</f>
        <v xml:space="preserve"> </v>
      </c>
      <c r="U52" s="109" t="str">
        <f>IF(K52&lt;&gt;'Area 10'!$C$114,"changed"," ")</f>
        <v xml:space="preserve"> </v>
      </c>
    </row>
    <row r="53" spans="1:21" hidden="1" x14ac:dyDescent="0.35">
      <c r="A53" s="57" t="str">
        <f>'Area 1'!A12</f>
        <v>Municipal</v>
      </c>
      <c r="B53" s="107">
        <f>'Area 1'!$C12</f>
        <v>76</v>
      </c>
      <c r="C53" s="107">
        <f>'Area 2'!$C12</f>
        <v>76</v>
      </c>
      <c r="D53" s="107">
        <f>'Area 3'!$C12</f>
        <v>76</v>
      </c>
      <c r="E53" s="107">
        <f>'Area 4'!$C12</f>
        <v>76</v>
      </c>
      <c r="F53" s="107">
        <f>'Area 5'!$C12</f>
        <v>76</v>
      </c>
      <c r="G53" s="107">
        <f>'Area 6'!$C12</f>
        <v>76</v>
      </c>
      <c r="H53" s="107">
        <f>'Area 7'!$C12</f>
        <v>76</v>
      </c>
      <c r="I53" s="107">
        <f>'Area 8'!$C12</f>
        <v>76</v>
      </c>
      <c r="J53" s="107">
        <f>'Area 9'!$C12</f>
        <v>76</v>
      </c>
      <c r="K53" s="107">
        <f>'Area 10'!$C12</f>
        <v>76</v>
      </c>
      <c r="L53" s="109" t="str">
        <f>IF(B53&lt;&gt;'Area 1'!$C$115,"changed"," ")</f>
        <v xml:space="preserve"> </v>
      </c>
      <c r="M53" s="109" t="str">
        <f>IF(C53&lt;&gt;'Area 2'!$C$115,"changed"," ")</f>
        <v xml:space="preserve"> </v>
      </c>
      <c r="N53" s="109" t="str">
        <f>IF(D53&lt;&gt;'Area 3'!$C$115,"changed"," ")</f>
        <v xml:space="preserve"> </v>
      </c>
      <c r="O53" s="109" t="str">
        <f>IF(E53&lt;&gt;'Area 4'!$C$115,"changed"," ")</f>
        <v xml:space="preserve"> </v>
      </c>
      <c r="P53" s="109" t="str">
        <f>IF(F53&lt;&gt;'Area 5'!$C$115,"changed"," ")</f>
        <v xml:space="preserve"> </v>
      </c>
      <c r="Q53" s="109" t="str">
        <f>IF(G53&lt;&gt;'Area 6'!$C$115,"changed"," ")</f>
        <v xml:space="preserve"> </v>
      </c>
      <c r="R53" s="109" t="str">
        <f>IF(H53&lt;&gt;'Area 7'!$C$115,"changed"," ")</f>
        <v xml:space="preserve"> </v>
      </c>
      <c r="S53" s="109" t="str">
        <f>IF(I53&lt;&gt;'Area 8'!$C$115,"changed"," ")</f>
        <v xml:space="preserve"> </v>
      </c>
      <c r="T53" s="109" t="str">
        <f>IF(J53&lt;&gt;'Area 9'!$C$115,"changed"," ")</f>
        <v xml:space="preserve"> </v>
      </c>
      <c r="U53" s="109" t="str">
        <f>IF(K53&lt;&gt;'Area 10'!$C$115,"changed"," ")</f>
        <v xml:space="preserve"> </v>
      </c>
    </row>
    <row r="54" spans="1:21" hidden="1" x14ac:dyDescent="0.35">
      <c r="A54" s="57" t="str">
        <f>'Area 1'!A13</f>
        <v>Open space</v>
      </c>
      <c r="B54" s="107">
        <f>'Area 1'!$C13</f>
        <v>21</v>
      </c>
      <c r="C54" s="107">
        <f>'Area 2'!$C13</f>
        <v>21</v>
      </c>
      <c r="D54" s="107">
        <f>'Area 3'!$C13</f>
        <v>21</v>
      </c>
      <c r="E54" s="107">
        <f>'Area 4'!$C13</f>
        <v>21</v>
      </c>
      <c r="F54" s="107">
        <f>'Area 5'!$C13</f>
        <v>21</v>
      </c>
      <c r="G54" s="107">
        <f>'Area 6'!$C13</f>
        <v>21</v>
      </c>
      <c r="H54" s="107">
        <f>'Area 7'!$C13</f>
        <v>21</v>
      </c>
      <c r="I54" s="107">
        <f>'Area 8'!$C13</f>
        <v>21</v>
      </c>
      <c r="J54" s="107">
        <f>'Area 9'!$C13</f>
        <v>21</v>
      </c>
      <c r="K54" s="107">
        <f>'Area 10'!$C13</f>
        <v>21</v>
      </c>
      <c r="L54" s="109" t="str">
        <f>IF(B54&lt;&gt;'Area 1'!$C$116,"changed"," ")</f>
        <v xml:space="preserve"> </v>
      </c>
      <c r="M54" s="109" t="str">
        <f>IF(C54&lt;&gt;'Area 2'!$C$116,"changed"," ")</f>
        <v xml:space="preserve"> </v>
      </c>
      <c r="N54" s="109" t="str">
        <f>IF(D54&lt;&gt;'Area 3'!$C$116,"changed"," ")</f>
        <v xml:space="preserve"> </v>
      </c>
      <c r="O54" s="109" t="str">
        <f>IF(E54&lt;&gt;'Area 4'!$C$116,"changed"," ")</f>
        <v xml:space="preserve"> </v>
      </c>
      <c r="P54" s="109" t="str">
        <f>IF(F54&lt;&gt;'Area 5'!$C$116,"changed"," ")</f>
        <v xml:space="preserve"> </v>
      </c>
      <c r="Q54" s="109" t="str">
        <f>IF(G54&lt;&gt;'Area 6'!$C$116,"changed"," ")</f>
        <v xml:space="preserve"> </v>
      </c>
      <c r="R54" s="109" t="str">
        <f>IF(H54&lt;&gt;'Area 7'!$C$116,"changed"," ")</f>
        <v xml:space="preserve"> </v>
      </c>
      <c r="S54" s="109" t="str">
        <f>IF(I54&lt;&gt;'Area 8'!$C$116,"changed"," ")</f>
        <v xml:space="preserve"> </v>
      </c>
      <c r="T54" s="109" t="str">
        <f>IF(J54&lt;&gt;'Area 9'!$C$116,"changed"," ")</f>
        <v xml:space="preserve"> </v>
      </c>
      <c r="U54" s="109" t="str">
        <f>IF(K54&lt;&gt;'Area 10'!$C$116,"changed"," ")</f>
        <v xml:space="preserve"> </v>
      </c>
    </row>
    <row r="55" spans="1:21" hidden="1" x14ac:dyDescent="0.35">
      <c r="A55" s="57" t="str">
        <f>'Area 1'!A14</f>
        <v>Residential</v>
      </c>
      <c r="B55" s="107">
        <f>'Area 1'!$C14</f>
        <v>73</v>
      </c>
      <c r="C55" s="107">
        <f>'Area 2'!$C14</f>
        <v>73</v>
      </c>
      <c r="D55" s="107">
        <f>'Area 3'!$C14</f>
        <v>73</v>
      </c>
      <c r="E55" s="107">
        <f>'Area 4'!$C14</f>
        <v>73</v>
      </c>
      <c r="F55" s="107">
        <f>'Area 5'!$C14</f>
        <v>73</v>
      </c>
      <c r="G55" s="107">
        <f>'Area 6'!$C14</f>
        <v>73</v>
      </c>
      <c r="H55" s="107">
        <f>'Area 7'!$C14</f>
        <v>73</v>
      </c>
      <c r="I55" s="107">
        <f>'Area 8'!$C14</f>
        <v>73</v>
      </c>
      <c r="J55" s="107">
        <f>'Area 9'!$C14</f>
        <v>73</v>
      </c>
      <c r="K55" s="107">
        <f>'Area 10'!$C14</f>
        <v>73</v>
      </c>
      <c r="L55" s="109" t="str">
        <f>IF(B55&lt;&gt;'Area 1'!$C$117,"changed"," ")</f>
        <v xml:space="preserve"> </v>
      </c>
      <c r="M55" s="109" t="str">
        <f>IF(C55&lt;&gt;'Area 2'!$C$117,"changed"," ")</f>
        <v xml:space="preserve"> </v>
      </c>
      <c r="N55" s="109" t="str">
        <f>IF(D55&lt;&gt;'Area 3'!$C$117,"changed"," ")</f>
        <v xml:space="preserve"> </v>
      </c>
      <c r="O55" s="109" t="str">
        <f>IF(E55&lt;&gt;'Area 4'!$C$117,"changed"," ")</f>
        <v xml:space="preserve"> </v>
      </c>
      <c r="P55" s="109" t="str">
        <f>IF(F55&lt;&gt;'Area 5'!$C$117,"changed"," ")</f>
        <v xml:space="preserve"> </v>
      </c>
      <c r="Q55" s="109" t="str">
        <f>IF(G55&lt;&gt;'Area 6'!$C$117,"changed"," ")</f>
        <v xml:space="preserve"> </v>
      </c>
      <c r="R55" s="109" t="str">
        <f>IF(H55&lt;&gt;'Area 7'!$C$117,"changed"," ")</f>
        <v xml:space="preserve"> </v>
      </c>
      <c r="S55" s="109" t="str">
        <f>IF(I55&lt;&gt;'Area 8'!$C$117,"changed"," ")</f>
        <v xml:space="preserve"> </v>
      </c>
      <c r="T55" s="109" t="str">
        <f>IF(J55&lt;&gt;'Area 9'!$C$117,"changed"," ")</f>
        <v xml:space="preserve"> </v>
      </c>
      <c r="U55" s="109" t="str">
        <f>IF(K55&lt;&gt;'Area 10'!$C$117,"changed"," ")</f>
        <v xml:space="preserve"> </v>
      </c>
    </row>
    <row r="56" spans="1:21" hidden="1" x14ac:dyDescent="0.35">
      <c r="A56" s="57" t="str">
        <f>'Area 1'!A15</f>
        <v>Park</v>
      </c>
      <c r="B56" s="107">
        <f>'Area 1'!$C15</f>
        <v>21</v>
      </c>
      <c r="C56" s="107">
        <f>'Area 2'!$C15</f>
        <v>21</v>
      </c>
      <c r="D56" s="107">
        <f>'Area 3'!$C15</f>
        <v>21</v>
      </c>
      <c r="E56" s="107">
        <f>'Area 4'!$C15</f>
        <v>21</v>
      </c>
      <c r="F56" s="107">
        <f>'Area 5'!$C15</f>
        <v>21</v>
      </c>
      <c r="G56" s="107">
        <f>'Area 6'!$C15</f>
        <v>21</v>
      </c>
      <c r="H56" s="107">
        <f>'Area 7'!$C15</f>
        <v>21</v>
      </c>
      <c r="I56" s="107">
        <f>'Area 8'!$C15</f>
        <v>21</v>
      </c>
      <c r="J56" s="107">
        <f>'Area 9'!$C15</f>
        <v>21</v>
      </c>
      <c r="K56" s="107">
        <f>'Area 10'!$C15</f>
        <v>21</v>
      </c>
      <c r="L56" s="109" t="str">
        <f>IF(B56&lt;&gt;'Area 1'!$C$118,"changed"," ")</f>
        <v xml:space="preserve"> </v>
      </c>
      <c r="M56" s="109" t="str">
        <f>IF(C56&lt;&gt;'Area 2'!$C$118,"changed"," ")</f>
        <v xml:space="preserve"> </v>
      </c>
      <c r="N56" s="109" t="str">
        <f>IF(D56&lt;&gt;'Area 3'!$C$118,"changed"," ")</f>
        <v xml:space="preserve"> </v>
      </c>
      <c r="O56" s="109" t="str">
        <f>IF(E56&lt;&gt;'Area 4'!$C$118,"changed"," ")</f>
        <v xml:space="preserve"> </v>
      </c>
      <c r="P56" s="109" t="str">
        <f>IF(F56&lt;&gt;'Area 5'!$C$118,"changed"," ")</f>
        <v xml:space="preserve"> </v>
      </c>
      <c r="Q56" s="109" t="str">
        <f>IF(G56&lt;&gt;'Area 6'!$C$118,"changed"," ")</f>
        <v xml:space="preserve"> </v>
      </c>
      <c r="R56" s="109" t="str">
        <f>IF(H56&lt;&gt;'Area 7'!$C$118,"changed"," ")</f>
        <v xml:space="preserve"> </v>
      </c>
      <c r="S56" s="109" t="str">
        <f>IF(I56&lt;&gt;'Area 8'!$C$118,"changed"," ")</f>
        <v xml:space="preserve"> </v>
      </c>
      <c r="T56" s="109" t="str">
        <f>IF(J56&lt;&gt;'Area 9'!$C$118,"changed"," ")</f>
        <v xml:space="preserve"> </v>
      </c>
      <c r="U56" s="109" t="str">
        <f>IF(K56&lt;&gt;'Area 10'!$C$118,"changed"," ")</f>
        <v xml:space="preserve"> </v>
      </c>
    </row>
    <row r="57" spans="1:21" hidden="1" x14ac:dyDescent="0.35">
      <c r="A57" s="57" t="str">
        <f>'Area 1'!A16</f>
        <v>Agriculture</v>
      </c>
      <c r="B57" s="107">
        <f>'Area 1'!$C16</f>
        <v>100</v>
      </c>
      <c r="C57" s="107">
        <f>'Area 2'!$C16</f>
        <v>100</v>
      </c>
      <c r="D57" s="107">
        <f>'Area 3'!$C16</f>
        <v>100</v>
      </c>
      <c r="E57" s="107">
        <f>'Area 4'!$C16</f>
        <v>100</v>
      </c>
      <c r="F57" s="107">
        <f>'Area 5'!$C16</f>
        <v>100</v>
      </c>
      <c r="G57" s="107">
        <f>'Area 6'!$C16</f>
        <v>100</v>
      </c>
      <c r="H57" s="107">
        <f>'Area 7'!$C16</f>
        <v>100</v>
      </c>
      <c r="I57" s="107">
        <f>'Area 8'!$C16</f>
        <v>100</v>
      </c>
      <c r="J57" s="107">
        <f>'Area 9'!$C16</f>
        <v>100</v>
      </c>
      <c r="K57" s="107">
        <f>'Area 10'!$C16</f>
        <v>100</v>
      </c>
      <c r="L57" s="109" t="str">
        <f>IF(B57&lt;&gt;'Area 1'!$C$119,"changed"," ")</f>
        <v xml:space="preserve"> </v>
      </c>
      <c r="M57" s="109" t="str">
        <f>IF(C57&lt;&gt;'Area 2'!$C$119,"changed"," ")</f>
        <v xml:space="preserve"> </v>
      </c>
      <c r="N57" s="109" t="str">
        <f>IF(D57&lt;&gt;'Area 3'!$C$119,"changed"," ")</f>
        <v xml:space="preserve"> </v>
      </c>
      <c r="O57" s="109" t="str">
        <f>IF(E57&lt;&gt;'Area 4'!$C$119,"changed"," ")</f>
        <v xml:space="preserve"> </v>
      </c>
      <c r="P57" s="109" t="str">
        <f>IF(F57&lt;&gt;'Area 5'!$C$119,"changed"," ")</f>
        <v xml:space="preserve"> </v>
      </c>
      <c r="Q57" s="109" t="str">
        <f>IF(G57&lt;&gt;'Area 6'!$C$119,"changed"," ")</f>
        <v xml:space="preserve"> </v>
      </c>
      <c r="R57" s="109" t="str">
        <f>IF(H57&lt;&gt;'Area 7'!$C$119,"changed"," ")</f>
        <v xml:space="preserve"> </v>
      </c>
      <c r="S57" s="109" t="str">
        <f>IF(I57&lt;&gt;'Area 8'!$C$119,"changed"," ")</f>
        <v xml:space="preserve"> </v>
      </c>
      <c r="T57" s="109" t="str">
        <f>IF(J57&lt;&gt;'Area 9'!$C$119,"changed"," ")</f>
        <v xml:space="preserve"> </v>
      </c>
      <c r="U57" s="109" t="str">
        <f>IF(K57&lt;&gt;'Area 10'!$C$119,"changed"," ")</f>
        <v xml:space="preserve"> </v>
      </c>
    </row>
    <row r="58" spans="1:21" hidden="1" x14ac:dyDescent="0.35">
      <c r="A58" s="57" t="str">
        <f>'Area 1'!A17</f>
        <v>Transportation</v>
      </c>
      <c r="B58" s="107">
        <f>'Area 1'!$C17</f>
        <v>87</v>
      </c>
      <c r="C58" s="107">
        <f>'Area 2'!$C17</f>
        <v>87</v>
      </c>
      <c r="D58" s="107">
        <f>'Area 3'!$C17</f>
        <v>87</v>
      </c>
      <c r="E58" s="107">
        <f>'Area 4'!$C17</f>
        <v>87</v>
      </c>
      <c r="F58" s="107">
        <f>'Area 5'!$C17</f>
        <v>87</v>
      </c>
      <c r="G58" s="107">
        <f>'Area 6'!$C17</f>
        <v>87</v>
      </c>
      <c r="H58" s="107">
        <f>'Area 7'!$C17</f>
        <v>87</v>
      </c>
      <c r="I58" s="107">
        <f>'Area 8'!$C17</f>
        <v>87</v>
      </c>
      <c r="J58" s="107">
        <f>'Area 9'!$C17</f>
        <v>87</v>
      </c>
      <c r="K58" s="107">
        <f>'Area 10'!$C17</f>
        <v>87</v>
      </c>
      <c r="L58" s="109" t="str">
        <f>IF(B58&lt;&gt;'Area 1'!$C$120,"changed"," ")</f>
        <v xml:space="preserve"> </v>
      </c>
      <c r="M58" s="109" t="str">
        <f>IF(C58&lt;&gt;'Area 2'!$C$120,"changed"," ")</f>
        <v xml:space="preserve"> </v>
      </c>
      <c r="N58" s="109" t="str">
        <f>IF(D58&lt;&gt;'Area 3'!$C$120,"changed"," ")</f>
        <v xml:space="preserve"> </v>
      </c>
      <c r="O58" s="109" t="str">
        <f>IF(E58&lt;&gt;'Area 4'!$C$120,"changed"," ")</f>
        <v xml:space="preserve"> </v>
      </c>
      <c r="P58" s="109" t="str">
        <f>IF(F58&lt;&gt;'Area 5'!$C$120,"changed"," ")</f>
        <v xml:space="preserve"> </v>
      </c>
      <c r="Q58" s="109" t="str">
        <f>IF(G58&lt;&gt;'Area 6'!$C$120,"changed"," ")</f>
        <v xml:space="preserve"> </v>
      </c>
      <c r="R58" s="109" t="str">
        <f>IF(H58&lt;&gt;'Area 7'!$C$120,"changed"," ")</f>
        <v xml:space="preserve"> </v>
      </c>
      <c r="S58" s="109" t="str">
        <f>IF(I58&lt;&gt;'Area 8'!$C$120,"changed"," ")</f>
        <v xml:space="preserve"> </v>
      </c>
      <c r="T58" s="109" t="str">
        <f>IF(J58&lt;&gt;'Area 9'!$C$120,"changed"," ")</f>
        <v xml:space="preserve"> </v>
      </c>
      <c r="U58" s="109" t="str">
        <f>IF(K58&lt;&gt;'Area 10'!$C$120,"changed"," ")</f>
        <v xml:space="preserve"> </v>
      </c>
    </row>
    <row r="59" spans="1:21" hidden="1" x14ac:dyDescent="0.35">
      <c r="A59" s="57" t="str">
        <f>'Area 1'!A18</f>
        <v>Water</v>
      </c>
      <c r="B59" s="107">
        <f>'Area 1'!$C18</f>
        <v>0</v>
      </c>
      <c r="C59" s="107">
        <f>'Area 2'!$C18</f>
        <v>0</v>
      </c>
      <c r="D59" s="107">
        <f>'Area 3'!$C18</f>
        <v>0</v>
      </c>
      <c r="E59" s="107">
        <f>'Area 4'!$C18</f>
        <v>0</v>
      </c>
      <c r="F59" s="107">
        <f>'Area 5'!$C18</f>
        <v>0</v>
      </c>
      <c r="G59" s="107">
        <f>'Area 6'!$C18</f>
        <v>0</v>
      </c>
      <c r="H59" s="107">
        <f>'Area 7'!$C18</f>
        <v>0</v>
      </c>
      <c r="I59" s="107">
        <f>'Area 8'!$C18</f>
        <v>0</v>
      </c>
      <c r="J59" s="107">
        <f>'Area 9'!$C18</f>
        <v>0</v>
      </c>
      <c r="K59" s="107">
        <f>'Area 10'!$C18</f>
        <v>0</v>
      </c>
      <c r="L59" s="109" t="str">
        <f>IF(B59&lt;&gt;'Area 1'!$C$121,"changed"," ")</f>
        <v xml:space="preserve"> </v>
      </c>
      <c r="M59" s="109" t="str">
        <f>IF(C59&lt;&gt;'Area 2'!$C$121,"changed"," ")</f>
        <v xml:space="preserve"> </v>
      </c>
      <c r="N59" s="109" t="str">
        <f>IF(D59&lt;&gt;'Area 3'!$C$121,"changed"," ")</f>
        <v xml:space="preserve"> </v>
      </c>
      <c r="O59" s="109" t="str">
        <f>IF(E59&lt;&gt;'Area 4'!$C$121,"changed"," ")</f>
        <v xml:space="preserve"> </v>
      </c>
      <c r="P59" s="109" t="str">
        <f>IF(F59&lt;&gt;'Area 5'!$C$121,"changed"," ")</f>
        <v xml:space="preserve"> </v>
      </c>
      <c r="Q59" s="109" t="str">
        <f>IF(G59&lt;&gt;'Area 6'!$C$121,"changed"," ")</f>
        <v xml:space="preserve"> </v>
      </c>
      <c r="R59" s="109" t="str">
        <f>IF(H59&lt;&gt;'Area 7'!$C$121,"changed"," ")</f>
        <v xml:space="preserve"> </v>
      </c>
      <c r="S59" s="109" t="str">
        <f>IF(I59&lt;&gt;'Area 8'!$C$121,"changed"," ")</f>
        <v xml:space="preserve"> </v>
      </c>
      <c r="T59" s="109" t="str">
        <f>IF(J59&lt;&gt;'Area 9'!$C$121,"changed"," ")</f>
        <v xml:space="preserve"> </v>
      </c>
      <c r="U59" s="109" t="str">
        <f>IF(K59&lt;&gt;'Area 10'!$C$121,"changed"," ")</f>
        <v xml:space="preserve"> </v>
      </c>
    </row>
    <row r="60" spans="1:21" s="100" customFormat="1" ht="23.5" hidden="1" x14ac:dyDescent="0.55000000000000004">
      <c r="A60" s="99" t="s">
        <v>131</v>
      </c>
      <c r="B60" s="104"/>
      <c r="C60" s="104"/>
      <c r="D60" s="105"/>
      <c r="E60" s="104"/>
      <c r="F60" s="106"/>
      <c r="G60" s="106"/>
      <c r="H60" s="106"/>
      <c r="I60" s="106"/>
      <c r="J60" s="106"/>
      <c r="K60" s="106"/>
      <c r="L60" s="106"/>
      <c r="M60" s="106"/>
      <c r="N60" s="106"/>
      <c r="O60" s="106"/>
      <c r="P60" s="106"/>
      <c r="Q60" s="106"/>
      <c r="R60" s="106"/>
      <c r="S60" s="106"/>
      <c r="T60" s="106"/>
      <c r="U60" s="106"/>
    </row>
    <row r="61" spans="1:21" s="48" customFormat="1" hidden="1" x14ac:dyDescent="0.35">
      <c r="A61" s="97" t="s">
        <v>1</v>
      </c>
      <c r="B61" s="101" t="s">
        <v>108</v>
      </c>
      <c r="C61" s="101" t="s">
        <v>109</v>
      </c>
      <c r="D61" s="101" t="s">
        <v>110</v>
      </c>
      <c r="E61" s="101" t="s">
        <v>111</v>
      </c>
      <c r="F61" s="101" t="s">
        <v>112</v>
      </c>
      <c r="G61" s="101" t="s">
        <v>113</v>
      </c>
      <c r="H61" s="101" t="s">
        <v>114</v>
      </c>
      <c r="I61" s="101" t="s">
        <v>115</v>
      </c>
      <c r="J61" s="101" t="s">
        <v>116</v>
      </c>
      <c r="K61" s="101" t="s">
        <v>117</v>
      </c>
      <c r="L61" s="101" t="s">
        <v>119</v>
      </c>
      <c r="M61" s="103" t="s">
        <v>120</v>
      </c>
      <c r="N61" s="101" t="s">
        <v>121</v>
      </c>
      <c r="O61" s="103" t="s">
        <v>122</v>
      </c>
      <c r="P61" s="101" t="s">
        <v>123</v>
      </c>
      <c r="Q61" s="103" t="s">
        <v>124</v>
      </c>
      <c r="R61" s="101" t="s">
        <v>125</v>
      </c>
      <c r="S61" s="103" t="s">
        <v>126</v>
      </c>
      <c r="T61" s="101" t="s">
        <v>127</v>
      </c>
      <c r="U61" s="101" t="s">
        <v>128</v>
      </c>
    </row>
    <row r="62" spans="1:21" hidden="1" x14ac:dyDescent="0.35">
      <c r="A62" s="108" t="str">
        <f>'Area 1'!A8</f>
        <v>Commercial</v>
      </c>
      <c r="B62" s="110">
        <f>'Area 1'!$F8</f>
        <v>0.71</v>
      </c>
      <c r="C62" s="110">
        <f>'Area 2'!$F8</f>
        <v>0.71</v>
      </c>
      <c r="D62" s="110">
        <f>'Area 3'!$F8</f>
        <v>0.71</v>
      </c>
      <c r="E62" s="110">
        <f>'Area 4'!$F8</f>
        <v>0.71</v>
      </c>
      <c r="F62" s="110">
        <f>'Area 5'!$F8</f>
        <v>0.71</v>
      </c>
      <c r="G62" s="110">
        <f>'Area 6'!$F8</f>
        <v>0.71</v>
      </c>
      <c r="H62" s="110">
        <f>'Area 7'!$F8</f>
        <v>0.71</v>
      </c>
      <c r="I62" s="110">
        <f>'Area 8'!$F8</f>
        <v>0.71</v>
      </c>
      <c r="J62" s="110">
        <f>'Area 9'!$F8</f>
        <v>0.71</v>
      </c>
      <c r="K62" s="110">
        <f>'Area 10'!$F8</f>
        <v>0.71</v>
      </c>
      <c r="L62" s="109" t="str">
        <f>IF(B62&lt;&gt;'Area 1'!$D$111,"changed"," ")</f>
        <v xml:space="preserve"> </v>
      </c>
      <c r="M62" s="109" t="str">
        <f>IF(C62&lt;&gt;'Area 2'!$D$111,"changed"," ")</f>
        <v xml:space="preserve"> </v>
      </c>
      <c r="N62" s="109" t="str">
        <f>IF(D62&lt;&gt;'Area 3'!$D$111,"changed"," ")</f>
        <v xml:space="preserve"> </v>
      </c>
      <c r="O62" s="109" t="str">
        <f>IF(E62&lt;&gt;'Area 4'!$D$111,"changed"," ")</f>
        <v xml:space="preserve"> </v>
      </c>
      <c r="P62" s="109" t="str">
        <f>IF(F62&lt;&gt;'Area 5'!$D$111,"changed"," ")</f>
        <v xml:space="preserve"> </v>
      </c>
      <c r="Q62" s="109" t="str">
        <f>IF(G62&lt;&gt;'Area 6'!$D$111,"changed"," ")</f>
        <v xml:space="preserve"> </v>
      </c>
      <c r="R62" s="109" t="str">
        <f>IF(H62&lt;&gt;'Area 7'!$D$111,"changed"," ")</f>
        <v xml:space="preserve"> </v>
      </c>
      <c r="S62" s="109" t="str">
        <f>IF(I62&lt;&gt;'Area 8'!$D$111,"changed"," ")</f>
        <v xml:space="preserve"> </v>
      </c>
      <c r="T62" s="109" t="str">
        <f>IF(J62&lt;&gt;'Area 9'!$D$111,"changed"," ")</f>
        <v xml:space="preserve"> </v>
      </c>
      <c r="U62" s="109" t="str">
        <f>IF(K62&lt;&gt;'Area 10'!$D$111,"changed"," ")</f>
        <v xml:space="preserve"> </v>
      </c>
    </row>
    <row r="63" spans="1:21" hidden="1" x14ac:dyDescent="0.35">
      <c r="A63" s="108" t="str">
        <f>'Area 1'!A9</f>
        <v>Industrial</v>
      </c>
      <c r="B63" s="110">
        <f>'Area 1'!$F9</f>
        <v>0.68</v>
      </c>
      <c r="C63" s="110">
        <f>'Area 2'!$F9</f>
        <v>0.68</v>
      </c>
      <c r="D63" s="110">
        <f>'Area 3'!$F9</f>
        <v>0.68</v>
      </c>
      <c r="E63" s="110">
        <f>'Area 4'!$F9</f>
        <v>0.68</v>
      </c>
      <c r="F63" s="110">
        <f>'Area 5'!$F9</f>
        <v>0.68</v>
      </c>
      <c r="G63" s="110">
        <f>'Area 6'!$F9</f>
        <v>0.68</v>
      </c>
      <c r="H63" s="110">
        <f>'Area 7'!$F9</f>
        <v>0.68</v>
      </c>
      <c r="I63" s="110">
        <f>'Area 8'!$F9</f>
        <v>0.68</v>
      </c>
      <c r="J63" s="110">
        <f>'Area 9'!$F9</f>
        <v>0.68</v>
      </c>
      <c r="K63" s="110">
        <f>'Area 10'!$F9</f>
        <v>0.68</v>
      </c>
      <c r="L63" s="109" t="str">
        <f>IF(B63&lt;&gt;'Area 1'!$D$112,"changed"," ")</f>
        <v xml:space="preserve"> </v>
      </c>
      <c r="M63" s="109" t="str">
        <f>IF(C63&lt;&gt;'Area 2'!$D$112,"changed"," ")</f>
        <v xml:space="preserve"> </v>
      </c>
      <c r="N63" s="109" t="str">
        <f>IF(D63&lt;&gt;'Area 3'!$D$112,"changed"," ")</f>
        <v xml:space="preserve"> </v>
      </c>
      <c r="O63" s="109" t="str">
        <f>IF(E63&lt;&gt;'Area 4'!$D$112,"changed"," ")</f>
        <v xml:space="preserve"> </v>
      </c>
      <c r="P63" s="109" t="str">
        <f>IF(F63&lt;&gt;'Area 5'!$D$112,"changed"," ")</f>
        <v xml:space="preserve"> </v>
      </c>
      <c r="Q63" s="109" t="str">
        <f>IF(G63&lt;&gt;'Area 6'!$D$112,"changed"," ")</f>
        <v xml:space="preserve"> </v>
      </c>
      <c r="R63" s="109" t="str">
        <f>IF(H63&lt;&gt;'Area 7'!$D$112,"changed"," ")</f>
        <v xml:space="preserve"> </v>
      </c>
      <c r="S63" s="109" t="str">
        <f>IF(I63&lt;&gt;'Area 8'!$D$112,"changed"," ")</f>
        <v xml:space="preserve"> </v>
      </c>
      <c r="T63" s="109" t="str">
        <f>IF(J63&lt;&gt;'Area 9'!$D$112,"changed"," ")</f>
        <v xml:space="preserve"> </v>
      </c>
      <c r="U63" s="109" t="str">
        <f>IF(K63&lt;&gt;'Area 10'!$D$112,"changed"," ")</f>
        <v xml:space="preserve"> </v>
      </c>
    </row>
    <row r="64" spans="1:21" hidden="1" x14ac:dyDescent="0.35">
      <c r="A64" s="108" t="str">
        <f>'Area 1'!A10</f>
        <v>Institutional</v>
      </c>
      <c r="B64" s="110">
        <f>'Area 1'!$F10</f>
        <v>0.3</v>
      </c>
      <c r="C64" s="110">
        <f>'Area 2'!$F10</f>
        <v>0.3</v>
      </c>
      <c r="D64" s="110">
        <f>'Area 3'!$F10</f>
        <v>0.3</v>
      </c>
      <c r="E64" s="110">
        <f>'Area 4'!$F10</f>
        <v>0.3</v>
      </c>
      <c r="F64" s="110">
        <f>'Area 5'!$F10</f>
        <v>0.3</v>
      </c>
      <c r="G64" s="110">
        <f>'Area 6'!$F10</f>
        <v>0.3</v>
      </c>
      <c r="H64" s="110">
        <f>'Area 7'!$F10</f>
        <v>0.3</v>
      </c>
      <c r="I64" s="110">
        <f>'Area 8'!$F10</f>
        <v>0.3</v>
      </c>
      <c r="J64" s="110">
        <f>'Area 9'!$F10</f>
        <v>0.3</v>
      </c>
      <c r="K64" s="110">
        <f>'Area 10'!$F10</f>
        <v>0.3</v>
      </c>
      <c r="L64" s="109" t="str">
        <f>IF(B64&lt;&gt;'Area 1'!$D$113,"changed"," ")</f>
        <v xml:space="preserve"> </v>
      </c>
      <c r="M64" s="109" t="str">
        <f>IF(C64&lt;&gt;'Area 2'!$D$113,"changed"," ")</f>
        <v xml:space="preserve"> </v>
      </c>
      <c r="N64" s="109" t="str">
        <f>IF(D64&lt;&gt;'Area 3'!$D$113,"changed"," ")</f>
        <v xml:space="preserve"> </v>
      </c>
      <c r="O64" s="109" t="str">
        <f>IF(E64&lt;&gt;'Area 4'!$D$113,"changed"," ")</f>
        <v xml:space="preserve"> </v>
      </c>
      <c r="P64" s="109" t="str">
        <f>IF(F64&lt;&gt;'Area 5'!$D$113,"changed"," ")</f>
        <v xml:space="preserve"> </v>
      </c>
      <c r="Q64" s="109" t="str">
        <f>IF(G64&lt;&gt;'Area 6'!$D$113,"changed"," ")</f>
        <v xml:space="preserve"> </v>
      </c>
      <c r="R64" s="109" t="str">
        <f>IF(H64&lt;&gt;'Area 7'!$D$113,"changed"," ")</f>
        <v xml:space="preserve"> </v>
      </c>
      <c r="S64" s="109" t="str">
        <f>IF(I64&lt;&gt;'Area 8'!$D$113,"changed"," ")</f>
        <v xml:space="preserve"> </v>
      </c>
      <c r="T64" s="109" t="str">
        <f>IF(J64&lt;&gt;'Area 9'!$D$113,"changed"," ")</f>
        <v xml:space="preserve"> </v>
      </c>
      <c r="U64" s="109" t="str">
        <f>IF(K64&lt;&gt;'Area 10'!$D$113,"changed"," ")</f>
        <v xml:space="preserve"> </v>
      </c>
    </row>
    <row r="65" spans="1:21" hidden="1" x14ac:dyDescent="0.35">
      <c r="A65" s="108" t="str">
        <f>'Area 1'!A11</f>
        <v>Multi-use</v>
      </c>
      <c r="B65" s="110">
        <f>'Area 1'!$F11</f>
        <v>0.5</v>
      </c>
      <c r="C65" s="110">
        <f>'Area 2'!$F11</f>
        <v>0.5</v>
      </c>
      <c r="D65" s="110">
        <f>'Area 3'!$F11</f>
        <v>0.5</v>
      </c>
      <c r="E65" s="110">
        <f>'Area 4'!$F11</f>
        <v>0.5</v>
      </c>
      <c r="F65" s="110">
        <f>'Area 5'!$F11</f>
        <v>0.5</v>
      </c>
      <c r="G65" s="110">
        <f>'Area 6'!$F11</f>
        <v>0.5</v>
      </c>
      <c r="H65" s="110">
        <f>'Area 7'!$F11</f>
        <v>0.5</v>
      </c>
      <c r="I65" s="110">
        <f>'Area 8'!$F11</f>
        <v>0.5</v>
      </c>
      <c r="J65" s="110">
        <f>'Area 9'!$F11</f>
        <v>0.5</v>
      </c>
      <c r="K65" s="110">
        <f>'Area 10'!$F11</f>
        <v>0.5</v>
      </c>
      <c r="L65" s="109" t="str">
        <f>IF(B65&lt;&gt;'Area 1'!$D$114,"changed"," ")</f>
        <v xml:space="preserve"> </v>
      </c>
      <c r="M65" s="109" t="str">
        <f>IF(C65&lt;&gt;'Area 2'!$D$114,"changed"," ")</f>
        <v xml:space="preserve"> </v>
      </c>
      <c r="N65" s="109" t="str">
        <f>IF(D65&lt;&gt;'Area 3'!$D$114,"changed"," ")</f>
        <v xml:space="preserve"> </v>
      </c>
      <c r="O65" s="109" t="str">
        <f>IF(E65&lt;&gt;'Area 4'!$D$114,"changed"," ")</f>
        <v xml:space="preserve"> </v>
      </c>
      <c r="P65" s="109" t="str">
        <f>IF(F65&lt;&gt;'Area 5'!$D$114,"changed"," ")</f>
        <v xml:space="preserve"> </v>
      </c>
      <c r="Q65" s="109" t="str">
        <f>IF(G65&lt;&gt;'Area 6'!$D$114,"changed"," ")</f>
        <v xml:space="preserve"> </v>
      </c>
      <c r="R65" s="109" t="str">
        <f>IF(H65&lt;&gt;'Area 7'!$D$114,"changed"," ")</f>
        <v xml:space="preserve"> </v>
      </c>
      <c r="S65" s="109" t="str">
        <f>IF(I65&lt;&gt;'Area 8'!$D$114,"changed"," ")</f>
        <v xml:space="preserve"> </v>
      </c>
      <c r="T65" s="109" t="str">
        <f>IF(J65&lt;&gt;'Area 9'!$D$114,"changed"," ")</f>
        <v xml:space="preserve"> </v>
      </c>
      <c r="U65" s="109" t="str">
        <f>IF(K65&lt;&gt;'Area 10'!$D$114,"changed"," ")</f>
        <v xml:space="preserve"> </v>
      </c>
    </row>
    <row r="66" spans="1:21" hidden="1" x14ac:dyDescent="0.35">
      <c r="A66" s="108" t="str">
        <f>'Area 1'!A12</f>
        <v>Municipal</v>
      </c>
      <c r="B66" s="110">
        <f>'Area 1'!$F12</f>
        <v>0.5</v>
      </c>
      <c r="C66" s="110">
        <f>'Area 2'!$F12</f>
        <v>0.5</v>
      </c>
      <c r="D66" s="110">
        <f>'Area 3'!$F12</f>
        <v>0.5</v>
      </c>
      <c r="E66" s="110">
        <f>'Area 4'!$F12</f>
        <v>0.5</v>
      </c>
      <c r="F66" s="110">
        <f>'Area 5'!$F12</f>
        <v>0.5</v>
      </c>
      <c r="G66" s="110">
        <f>'Area 6'!$F12</f>
        <v>0.5</v>
      </c>
      <c r="H66" s="110">
        <f>'Area 7'!$F12</f>
        <v>0.5</v>
      </c>
      <c r="I66" s="110">
        <f>'Area 8'!$F12</f>
        <v>0.5</v>
      </c>
      <c r="J66" s="110">
        <f>'Area 9'!$F12</f>
        <v>0.5</v>
      </c>
      <c r="K66" s="110">
        <f>'Area 10'!$F12</f>
        <v>0.5</v>
      </c>
      <c r="L66" s="109" t="str">
        <f>IF(B66&lt;&gt;'Area 1'!$D$115,"changed"," ")</f>
        <v xml:space="preserve"> </v>
      </c>
      <c r="M66" s="109" t="str">
        <f>IF(C66&lt;&gt;'Area 2'!$D$115,"changed"," ")</f>
        <v xml:space="preserve"> </v>
      </c>
      <c r="N66" s="109" t="str">
        <f>IF(D66&lt;&gt;'Area 3'!$D$115,"changed"," ")</f>
        <v xml:space="preserve"> </v>
      </c>
      <c r="O66" s="109" t="str">
        <f>IF(E66&lt;&gt;'Area 4'!$D$115,"changed"," ")</f>
        <v xml:space="preserve"> </v>
      </c>
      <c r="P66" s="109" t="str">
        <f>IF(F66&lt;&gt;'Area 5'!$D$115,"changed"," ")</f>
        <v xml:space="preserve"> </v>
      </c>
      <c r="Q66" s="109" t="str">
        <f>IF(G66&lt;&gt;'Area 6'!$D$115,"changed"," ")</f>
        <v xml:space="preserve"> </v>
      </c>
      <c r="R66" s="109" t="str">
        <f>IF(H66&lt;&gt;'Area 7'!$D$115,"changed"," ")</f>
        <v xml:space="preserve"> </v>
      </c>
      <c r="S66" s="109" t="str">
        <f>IF(I66&lt;&gt;'Area 8'!$D$115,"changed"," ")</f>
        <v xml:space="preserve"> </v>
      </c>
      <c r="T66" s="109" t="str">
        <f>IF(J66&lt;&gt;'Area 9'!$D$115,"changed"," ")</f>
        <v xml:space="preserve"> </v>
      </c>
      <c r="U66" s="109" t="str">
        <f>IF(K66&lt;&gt;'Area 10'!$D$115,"changed"," ")</f>
        <v xml:space="preserve"> </v>
      </c>
    </row>
    <row r="67" spans="1:21" hidden="1" x14ac:dyDescent="0.35">
      <c r="A67" s="108" t="str">
        <f>'Area 1'!A13</f>
        <v>Open space</v>
      </c>
      <c r="B67" s="110">
        <f>'Area 1'!$F13</f>
        <v>0.08</v>
      </c>
      <c r="C67" s="110">
        <f>'Area 2'!$F13</f>
        <v>0.08</v>
      </c>
      <c r="D67" s="110">
        <f>'Area 3'!$F13</f>
        <v>0.08</v>
      </c>
      <c r="E67" s="110">
        <f>'Area 4'!$F13</f>
        <v>0.08</v>
      </c>
      <c r="F67" s="110">
        <f>'Area 5'!$F13</f>
        <v>0.08</v>
      </c>
      <c r="G67" s="110">
        <f>'Area 6'!$F13</f>
        <v>0.08</v>
      </c>
      <c r="H67" s="110">
        <f>'Area 7'!$F13</f>
        <v>0.08</v>
      </c>
      <c r="I67" s="110">
        <f>'Area 8'!$F13</f>
        <v>0.08</v>
      </c>
      <c r="J67" s="110">
        <f>'Area 9'!$F13</f>
        <v>0.08</v>
      </c>
      <c r="K67" s="110">
        <f>'Area 10'!$F13</f>
        <v>0.08</v>
      </c>
      <c r="L67" s="109" t="str">
        <f>IF(B67&lt;&gt;'Area 1'!$D$116,"changed"," ")</f>
        <v xml:space="preserve"> </v>
      </c>
      <c r="M67" s="109" t="str">
        <f>IF(C67&lt;&gt;'Area 2'!$D$116,"changed"," ")</f>
        <v xml:space="preserve"> </v>
      </c>
      <c r="N67" s="109" t="str">
        <f>IF(D67&lt;&gt;'Area 3'!$D$116,"changed"," ")</f>
        <v xml:space="preserve"> </v>
      </c>
      <c r="O67" s="109" t="str">
        <f>IF(E67&lt;&gt;'Area 4'!$D$116,"changed"," ")</f>
        <v xml:space="preserve"> </v>
      </c>
      <c r="P67" s="109" t="str">
        <f>IF(F67&lt;&gt;'Area 5'!$D$116,"changed"," ")</f>
        <v xml:space="preserve"> </v>
      </c>
      <c r="Q67" s="109" t="str">
        <f>IF(G67&lt;&gt;'Area 6'!$D$116,"changed"," ")</f>
        <v xml:space="preserve"> </v>
      </c>
      <c r="R67" s="109" t="str">
        <f>IF(H67&lt;&gt;'Area 7'!$D$116,"changed"," ")</f>
        <v xml:space="preserve"> </v>
      </c>
      <c r="S67" s="109" t="str">
        <f>IF(I67&lt;&gt;'Area 8'!$D$116,"changed"," ")</f>
        <v xml:space="preserve"> </v>
      </c>
      <c r="T67" s="109" t="str">
        <f>IF(J67&lt;&gt;'Area 9'!$D$116,"changed"," ")</f>
        <v xml:space="preserve"> </v>
      </c>
      <c r="U67" s="109" t="str">
        <f>IF(K67&lt;&gt;'Area 10'!$D$116,"changed"," ")</f>
        <v xml:space="preserve"> </v>
      </c>
    </row>
    <row r="68" spans="1:21" hidden="1" x14ac:dyDescent="0.35">
      <c r="A68" s="108" t="str">
        <f>'Area 1'!A14</f>
        <v>Residential</v>
      </c>
      <c r="B68" s="110">
        <f>'Area 1'!$F14</f>
        <v>0.27</v>
      </c>
      <c r="C68" s="110">
        <f>'Area 2'!$F14</f>
        <v>0.27</v>
      </c>
      <c r="D68" s="110">
        <f>'Area 3'!$F14</f>
        <v>0.27</v>
      </c>
      <c r="E68" s="110">
        <f>'Area 4'!$F14</f>
        <v>0.27</v>
      </c>
      <c r="F68" s="110">
        <f>'Area 5'!$F14</f>
        <v>0.27</v>
      </c>
      <c r="G68" s="110">
        <f>'Area 6'!$F14</f>
        <v>0.27</v>
      </c>
      <c r="H68" s="110">
        <f>'Area 7'!$F14</f>
        <v>0.27</v>
      </c>
      <c r="I68" s="110">
        <f>'Area 8'!$F14</f>
        <v>0.27</v>
      </c>
      <c r="J68" s="110">
        <f>'Area 9'!$F14</f>
        <v>0.27</v>
      </c>
      <c r="K68" s="110">
        <f>'Area 10'!$F14</f>
        <v>0.27</v>
      </c>
      <c r="L68" s="109" t="str">
        <f>IF(B68&lt;&gt;'Area 1'!$D$117,"changed"," ")</f>
        <v xml:space="preserve"> </v>
      </c>
      <c r="M68" s="109" t="str">
        <f>IF(C68&lt;&gt;'Area 2'!$D$117,"changed"," ")</f>
        <v xml:space="preserve"> </v>
      </c>
      <c r="N68" s="109" t="str">
        <f>IF(D68&lt;&gt;'Area 3'!$D$117,"changed"," ")</f>
        <v xml:space="preserve"> </v>
      </c>
      <c r="O68" s="109" t="str">
        <f>IF(E68&lt;&gt;'Area 4'!$D$117,"changed"," ")</f>
        <v xml:space="preserve"> </v>
      </c>
      <c r="P68" s="109" t="str">
        <f>IF(F68&lt;&gt;'Area 5'!$D$117,"changed"," ")</f>
        <v xml:space="preserve"> </v>
      </c>
      <c r="Q68" s="109" t="str">
        <f>IF(G68&lt;&gt;'Area 6'!$D$117,"changed"," ")</f>
        <v xml:space="preserve"> </v>
      </c>
      <c r="R68" s="109" t="str">
        <f>IF(H68&lt;&gt;'Area 7'!$D$117,"changed"," ")</f>
        <v xml:space="preserve"> </v>
      </c>
      <c r="S68" s="109" t="str">
        <f>IF(I68&lt;&gt;'Area 8'!$D$117,"changed"," ")</f>
        <v xml:space="preserve"> </v>
      </c>
      <c r="T68" s="109" t="str">
        <f>IF(J68&lt;&gt;'Area 9'!$D$117,"changed"," ")</f>
        <v xml:space="preserve"> </v>
      </c>
      <c r="U68" s="109" t="str">
        <f>IF(K68&lt;&gt;'Area 10'!$D$117,"changed"," ")</f>
        <v xml:space="preserve"> </v>
      </c>
    </row>
    <row r="69" spans="1:21" hidden="1" x14ac:dyDescent="0.35">
      <c r="A69" s="108" t="str">
        <f>'Area 1'!A15</f>
        <v>Park</v>
      </c>
      <c r="B69" s="110">
        <f>'Area 1'!$F15</f>
        <v>0.08</v>
      </c>
      <c r="C69" s="110">
        <f>'Area 2'!$F15</f>
        <v>0.08</v>
      </c>
      <c r="D69" s="110">
        <f>'Area 3'!$F15</f>
        <v>0.08</v>
      </c>
      <c r="E69" s="110">
        <f>'Area 4'!$F15</f>
        <v>0.08</v>
      </c>
      <c r="F69" s="110">
        <f>'Area 5'!$F15</f>
        <v>0.08</v>
      </c>
      <c r="G69" s="110">
        <f>'Area 6'!$F15</f>
        <v>0.08</v>
      </c>
      <c r="H69" s="110">
        <f>'Area 7'!$F15</f>
        <v>0.08</v>
      </c>
      <c r="I69" s="110">
        <f>'Area 8'!$F15</f>
        <v>0.08</v>
      </c>
      <c r="J69" s="110">
        <f>'Area 9'!$F15</f>
        <v>0.08</v>
      </c>
      <c r="K69" s="110">
        <f>'Area 10'!$F15</f>
        <v>0.08</v>
      </c>
      <c r="L69" s="109" t="str">
        <f>IF(B69&lt;&gt;'Area 1'!$D$118,"changed"," ")</f>
        <v xml:space="preserve"> </v>
      </c>
      <c r="M69" s="109" t="str">
        <f>IF(C69&lt;&gt;'Area 2'!$D$118,"changed"," ")</f>
        <v xml:space="preserve"> </v>
      </c>
      <c r="N69" s="109" t="str">
        <f>IF(D69&lt;&gt;'Area 3'!$D$118,"changed"," ")</f>
        <v xml:space="preserve"> </v>
      </c>
      <c r="O69" s="109" t="str">
        <f>IF(E69&lt;&gt;'Area 4'!$D$118,"changed"," ")</f>
        <v xml:space="preserve"> </v>
      </c>
      <c r="P69" s="109" t="str">
        <f>IF(F69&lt;&gt;'Area 5'!$D$118,"changed"," ")</f>
        <v xml:space="preserve"> </v>
      </c>
      <c r="Q69" s="109" t="str">
        <f>IF(G69&lt;&gt;'Area 6'!$D$118,"changed"," ")</f>
        <v xml:space="preserve"> </v>
      </c>
      <c r="R69" s="109" t="str">
        <f>IF(H69&lt;&gt;'Area 7'!$D$118,"changed"," ")</f>
        <v xml:space="preserve"> </v>
      </c>
      <c r="S69" s="109" t="str">
        <f>IF(I69&lt;&gt;'Area 8'!$D$118,"changed"," ")</f>
        <v xml:space="preserve"> </v>
      </c>
      <c r="T69" s="109" t="str">
        <f>IF(J69&lt;&gt;'Area 9'!$D$118,"changed"," ")</f>
        <v xml:space="preserve"> </v>
      </c>
      <c r="U69" s="109" t="str">
        <f>IF(K69&lt;&gt;'Area 10'!$D$118,"changed"," ")</f>
        <v xml:space="preserve"> </v>
      </c>
    </row>
    <row r="70" spans="1:21" hidden="1" x14ac:dyDescent="0.35">
      <c r="A70" s="108" t="str">
        <f>'Area 1'!A16</f>
        <v>Agriculture</v>
      </c>
      <c r="B70" s="110">
        <f>'Area 1'!$F16</f>
        <v>0.11</v>
      </c>
      <c r="C70" s="110">
        <f>'Area 2'!$F16</f>
        <v>0.11</v>
      </c>
      <c r="D70" s="110">
        <f>'Area 3'!$F16</f>
        <v>0.11</v>
      </c>
      <c r="E70" s="110">
        <f>'Area 4'!$F16</f>
        <v>0.11</v>
      </c>
      <c r="F70" s="110">
        <f>'Area 5'!$F16</f>
        <v>0.11</v>
      </c>
      <c r="G70" s="110">
        <f>'Area 6'!$F16</f>
        <v>0.11</v>
      </c>
      <c r="H70" s="110">
        <f>'Area 7'!$F16</f>
        <v>0.11</v>
      </c>
      <c r="I70" s="110">
        <f>'Area 8'!$F16</f>
        <v>0.11</v>
      </c>
      <c r="J70" s="110">
        <f>'Area 9'!$F16</f>
        <v>0.11</v>
      </c>
      <c r="K70" s="110">
        <f>'Area 10'!$F16</f>
        <v>0.11</v>
      </c>
      <c r="L70" s="109" t="str">
        <f>IF(B70&lt;&gt;'Area 1'!$D$119,"changed"," ")</f>
        <v xml:space="preserve"> </v>
      </c>
      <c r="M70" s="109" t="str">
        <f>IF(C70&lt;&gt;'Area 2'!$D$119,"changed"," ")</f>
        <v xml:space="preserve"> </v>
      </c>
      <c r="N70" s="109" t="str">
        <f>IF(D70&lt;&gt;'Area 3'!$D$119,"changed"," ")</f>
        <v xml:space="preserve"> </v>
      </c>
      <c r="O70" s="109" t="str">
        <f>IF(E70&lt;&gt;'Area 4'!$D$119,"changed"," ")</f>
        <v xml:space="preserve"> </v>
      </c>
      <c r="P70" s="109" t="str">
        <f>IF(F70&lt;&gt;'Area 5'!$D$119,"changed"," ")</f>
        <v xml:space="preserve"> </v>
      </c>
      <c r="Q70" s="109" t="str">
        <f>IF(G70&lt;&gt;'Area 6'!$D$119,"changed"," ")</f>
        <v xml:space="preserve"> </v>
      </c>
      <c r="R70" s="109" t="str">
        <f>IF(H70&lt;&gt;'Area 7'!$D$119,"changed"," ")</f>
        <v xml:space="preserve"> </v>
      </c>
      <c r="S70" s="109" t="str">
        <f>IF(I70&lt;&gt;'Area 8'!$D$119,"changed"," ")</f>
        <v xml:space="preserve"> </v>
      </c>
      <c r="T70" s="109" t="str">
        <f>IF(J70&lt;&gt;'Area 9'!$D$119,"changed"," ")</f>
        <v xml:space="preserve"> </v>
      </c>
      <c r="U70" s="109" t="str">
        <f>IF(K70&lt;&gt;'Area 10'!$D$119,"changed"," ")</f>
        <v xml:space="preserve"> </v>
      </c>
    </row>
    <row r="71" spans="1:21" hidden="1" x14ac:dyDescent="0.35">
      <c r="A71" s="108" t="str">
        <f>'Area 1'!A17</f>
        <v>Transportation</v>
      </c>
      <c r="B71" s="110">
        <f>'Area 1'!$F17</f>
        <v>0.8</v>
      </c>
      <c r="C71" s="110">
        <f>'Area 2'!$F17</f>
        <v>0.8</v>
      </c>
      <c r="D71" s="110">
        <f>'Area 3'!$F17</f>
        <v>0.8</v>
      </c>
      <c r="E71" s="110">
        <f>'Area 4'!$F17</f>
        <v>0.8</v>
      </c>
      <c r="F71" s="110">
        <f>'Area 5'!$F17</f>
        <v>0.8</v>
      </c>
      <c r="G71" s="110">
        <f>'Area 6'!$F17</f>
        <v>0.8</v>
      </c>
      <c r="H71" s="110">
        <f>'Area 7'!$F17</f>
        <v>0.8</v>
      </c>
      <c r="I71" s="110">
        <f>'Area 8'!$F17</f>
        <v>0.8</v>
      </c>
      <c r="J71" s="110">
        <f>'Area 9'!$F17</f>
        <v>0.8</v>
      </c>
      <c r="K71" s="110">
        <f>'Area 10'!$F17</f>
        <v>0.8</v>
      </c>
      <c r="L71" s="109" t="str">
        <f>IF(B71&lt;&gt;'Area 1'!$D$120,"changed"," ")</f>
        <v xml:space="preserve"> </v>
      </c>
      <c r="M71" s="109" t="str">
        <f>IF(C71&lt;&gt;'Area 2'!$D$120,"changed"," ")</f>
        <v xml:space="preserve"> </v>
      </c>
      <c r="N71" s="109" t="str">
        <f>IF(D71&lt;&gt;'Area 3'!$D$120,"changed"," ")</f>
        <v xml:space="preserve"> </v>
      </c>
      <c r="O71" s="109" t="str">
        <f>IF(E71&lt;&gt;'Area 4'!$D$120,"changed"," ")</f>
        <v xml:space="preserve"> </v>
      </c>
      <c r="P71" s="109" t="str">
        <f>IF(F71&lt;&gt;'Area 5'!$D$120,"changed"," ")</f>
        <v xml:space="preserve"> </v>
      </c>
      <c r="Q71" s="109" t="str">
        <f>IF(G71&lt;&gt;'Area 6'!$D$120,"changed"," ")</f>
        <v xml:space="preserve"> </v>
      </c>
      <c r="R71" s="109" t="str">
        <f>IF(H71&lt;&gt;'Area 7'!$D$120,"changed"," ")</f>
        <v xml:space="preserve"> </v>
      </c>
      <c r="S71" s="109" t="str">
        <f>IF(I71&lt;&gt;'Area 8'!$D$120,"changed"," ")</f>
        <v xml:space="preserve"> </v>
      </c>
      <c r="T71" s="109" t="str">
        <f>IF(J71&lt;&gt;'Area 9'!$D$120,"changed"," ")</f>
        <v xml:space="preserve"> </v>
      </c>
      <c r="U71" s="109" t="str">
        <f>IF(K71&lt;&gt;'Area 10'!$D$120,"changed"," ")</f>
        <v xml:space="preserve"> </v>
      </c>
    </row>
    <row r="72" spans="1:21" hidden="1" x14ac:dyDescent="0.35">
      <c r="A72" s="108" t="str">
        <f>'Area 1'!A18</f>
        <v>Water</v>
      </c>
      <c r="B72" s="110">
        <f>'Area 1'!$F18</f>
        <v>0</v>
      </c>
      <c r="C72" s="110">
        <f>'Area 2'!$F18</f>
        <v>0</v>
      </c>
      <c r="D72" s="110">
        <f>'Area 3'!$F18</f>
        <v>0</v>
      </c>
      <c r="E72" s="110">
        <f>'Area 4'!$F18</f>
        <v>0</v>
      </c>
      <c r="F72" s="110">
        <f>'Area 5'!$F18</f>
        <v>0</v>
      </c>
      <c r="G72" s="110">
        <f>'Area 6'!$F18</f>
        <v>0</v>
      </c>
      <c r="H72" s="110">
        <f>'Area 7'!$F18</f>
        <v>0</v>
      </c>
      <c r="I72" s="110">
        <f>'Area 8'!$F18</f>
        <v>0</v>
      </c>
      <c r="J72" s="110">
        <f>'Area 9'!$F18</f>
        <v>0</v>
      </c>
      <c r="K72" s="110">
        <f>'Area 10'!$F18</f>
        <v>0</v>
      </c>
      <c r="L72" s="109" t="str">
        <f>IF(B72&lt;&gt;'Area 1'!$D$121,"changed"," ")</f>
        <v xml:space="preserve"> </v>
      </c>
      <c r="M72" s="109" t="str">
        <f>IF(C72&lt;&gt;'Area 2'!$D$121,"changed"," ")</f>
        <v xml:space="preserve"> </v>
      </c>
      <c r="N72" s="109" t="str">
        <f>IF(D72&lt;&gt;'Area 3'!$D$121,"changed"," ")</f>
        <v xml:space="preserve"> </v>
      </c>
      <c r="O72" s="109" t="str">
        <f>IF(E72&lt;&gt;'Area 4'!$D$121,"changed"," ")</f>
        <v xml:space="preserve"> </v>
      </c>
      <c r="P72" s="109" t="str">
        <f>IF(F72&lt;&gt;'Area 5'!$D$121,"changed"," ")</f>
        <v xml:space="preserve"> </v>
      </c>
      <c r="Q72" s="109" t="str">
        <f>IF(G72&lt;&gt;'Area 6'!$D$121,"changed"," ")</f>
        <v xml:space="preserve"> </v>
      </c>
      <c r="R72" s="109" t="str">
        <f>IF(H72&lt;&gt;'Area 7'!$D$121,"changed"," ")</f>
        <v xml:space="preserve"> </v>
      </c>
      <c r="S72" s="109" t="str">
        <f>IF(I72&lt;&gt;'Area 8'!$D$121,"changed"," ")</f>
        <v xml:space="preserve"> </v>
      </c>
      <c r="T72" s="109" t="str">
        <f>IF(J72&lt;&gt;'Area 9'!$D$121,"changed"," ")</f>
        <v xml:space="preserve"> </v>
      </c>
      <c r="U72" s="109" t="str">
        <f>IF(K72&lt;&gt;'Area 10'!$D$121,"changed"," ")</f>
        <v xml:space="preserve"> </v>
      </c>
    </row>
    <row r="73" spans="1:21" ht="23.5" hidden="1" x14ac:dyDescent="0.55000000000000004">
      <c r="A73" s="99" t="s">
        <v>132</v>
      </c>
      <c r="B73" s="108"/>
      <c r="C73" s="108"/>
      <c r="D73" s="108"/>
      <c r="E73" s="108"/>
      <c r="F73" s="108"/>
      <c r="G73" s="108"/>
      <c r="H73" s="108"/>
      <c r="I73" s="108"/>
      <c r="J73" s="108"/>
      <c r="K73" s="108"/>
      <c r="L73" s="108"/>
      <c r="M73" s="108"/>
      <c r="N73" s="108"/>
      <c r="O73" s="108"/>
      <c r="P73" s="108"/>
      <c r="Q73" s="108"/>
      <c r="R73" s="108"/>
      <c r="S73" s="108"/>
      <c r="T73" s="108"/>
      <c r="U73" s="108"/>
    </row>
    <row r="74" spans="1:21" hidden="1" x14ac:dyDescent="0.35">
      <c r="A74" s="103" t="s">
        <v>42</v>
      </c>
      <c r="B74" s="101" t="s">
        <v>108</v>
      </c>
      <c r="C74" s="101" t="s">
        <v>109</v>
      </c>
      <c r="D74" s="101" t="s">
        <v>110</v>
      </c>
      <c r="E74" s="101" t="s">
        <v>111</v>
      </c>
      <c r="F74" s="101" t="s">
        <v>112</v>
      </c>
      <c r="G74" s="101" t="s">
        <v>113</v>
      </c>
      <c r="H74" s="101" t="s">
        <v>114</v>
      </c>
      <c r="I74" s="101" t="s">
        <v>115</v>
      </c>
      <c r="J74" s="101" t="s">
        <v>116</v>
      </c>
      <c r="K74" s="101" t="s">
        <v>117</v>
      </c>
      <c r="L74" s="101" t="s">
        <v>119</v>
      </c>
      <c r="M74" s="103" t="s">
        <v>120</v>
      </c>
      <c r="N74" s="101" t="s">
        <v>121</v>
      </c>
      <c r="O74" s="103" t="s">
        <v>122</v>
      </c>
      <c r="P74" s="101" t="s">
        <v>123</v>
      </c>
      <c r="Q74" s="103" t="s">
        <v>124</v>
      </c>
      <c r="R74" s="101" t="s">
        <v>125</v>
      </c>
      <c r="S74" s="103" t="s">
        <v>126</v>
      </c>
      <c r="T74" s="101" t="s">
        <v>127</v>
      </c>
      <c r="U74" s="101" t="s">
        <v>128</v>
      </c>
    </row>
    <row r="75" spans="1:21" hidden="1" x14ac:dyDescent="0.35">
      <c r="A75" s="111" t="s">
        <v>38</v>
      </c>
      <c r="B75" s="107">
        <f>'Area 1'!$B$66</f>
        <v>0.44</v>
      </c>
      <c r="C75" s="107">
        <f>'Area 2'!$B$66</f>
        <v>0.44</v>
      </c>
      <c r="D75" s="107">
        <f>'Area 3'!$B$66</f>
        <v>0.44</v>
      </c>
      <c r="E75" s="107">
        <f>'Area 4'!$B$66</f>
        <v>0.44</v>
      </c>
      <c r="F75" s="107">
        <f>'Area 5'!$B$66</f>
        <v>0.44</v>
      </c>
      <c r="G75" s="107">
        <f>'Area 6'!$B$66</f>
        <v>0.44</v>
      </c>
      <c r="H75" s="107">
        <f>'Area 7'!$B$66</f>
        <v>0.44</v>
      </c>
      <c r="I75" s="107">
        <f>'Area 8'!$B$66</f>
        <v>0.44</v>
      </c>
      <c r="J75" s="107">
        <f>'Area 9'!$B$66</f>
        <v>0.44</v>
      </c>
      <c r="K75" s="107">
        <f>'Area 10'!$B$66</f>
        <v>0.44</v>
      </c>
      <c r="L75" s="109" t="str">
        <f>IF(B75&lt;&gt;'Area 1'!$B$100,"changed"," ")</f>
        <v xml:space="preserve"> </v>
      </c>
      <c r="M75" s="109" t="str">
        <f>IF(C75&lt;&gt;'Area 2'!$B$100,"changed"," ")</f>
        <v xml:space="preserve"> </v>
      </c>
      <c r="N75" s="109" t="str">
        <f>IF(D75&lt;&gt;'Area 3'!$B$100,"changed"," ")</f>
        <v xml:space="preserve"> </v>
      </c>
      <c r="O75" s="109" t="str">
        <f>IF(E75&lt;&gt;'Area 4'!$B$100,"changed"," ")</f>
        <v xml:space="preserve"> </v>
      </c>
      <c r="P75" s="109" t="str">
        <f>IF(F75&lt;&gt;'Area 5'!$B$100,"changed"," ")</f>
        <v xml:space="preserve"> </v>
      </c>
      <c r="Q75" s="109" t="str">
        <f>IF(G75&lt;&gt;'Area 6'!$B$100,"changed"," ")</f>
        <v xml:space="preserve"> </v>
      </c>
      <c r="R75" s="109" t="str">
        <f>IF(H75&lt;&gt;'Area 7'!$B$100,"changed"," ")</f>
        <v xml:space="preserve"> </v>
      </c>
      <c r="S75" s="109" t="str">
        <f>IF(I75&lt;&gt;'Area 8'!$B$100,"changed"," ")</f>
        <v xml:space="preserve"> </v>
      </c>
      <c r="T75" s="109" t="str">
        <f>IF(J75&lt;&gt;'Area 9'!$B$100,"changed"," ")</f>
        <v xml:space="preserve"> </v>
      </c>
      <c r="U75" s="109" t="str">
        <f>IF(K75&lt;&gt;'Area 10'!$B$100,"changed"," ")</f>
        <v xml:space="preserve"> </v>
      </c>
    </row>
    <row r="76" spans="1:21" ht="29" hidden="1" x14ac:dyDescent="0.35">
      <c r="A76" s="112" t="s">
        <v>46</v>
      </c>
      <c r="B76" s="107">
        <f>'Area 1'!$C$66</f>
        <v>0</v>
      </c>
      <c r="C76" s="107">
        <f>'Area 2'!$C$66</f>
        <v>0</v>
      </c>
      <c r="D76" s="107">
        <f>'Area 3'!$C$66</f>
        <v>0</v>
      </c>
      <c r="E76" s="107">
        <f>'Area 4'!$C$66</f>
        <v>0</v>
      </c>
      <c r="F76" s="107">
        <f>'Area 5'!$C$66</f>
        <v>0</v>
      </c>
      <c r="G76" s="107">
        <f>'Area 6'!$C$66</f>
        <v>0</v>
      </c>
      <c r="H76" s="107">
        <f>'Area 7'!$C$66</f>
        <v>0</v>
      </c>
      <c r="I76" s="107">
        <f>'Area 8'!$C$66</f>
        <v>0</v>
      </c>
      <c r="J76" s="107">
        <f>'Area 9'!$C$66</f>
        <v>0</v>
      </c>
      <c r="K76" s="107">
        <f>'Area 10'!$C$66</f>
        <v>0</v>
      </c>
      <c r="L76" s="109" t="str">
        <f>IF(B76&lt;&gt;'Area 1'!$B$101,"changed"," ")</f>
        <v xml:space="preserve"> </v>
      </c>
      <c r="M76" s="109" t="str">
        <f>IF(C76&lt;&gt;'Area 2'!$B$101,"changed"," ")</f>
        <v xml:space="preserve"> </v>
      </c>
      <c r="N76" s="109" t="str">
        <f>IF(D76&lt;&gt;'Area 3'!$B$101,"changed"," ")</f>
        <v xml:space="preserve"> </v>
      </c>
      <c r="O76" s="109" t="str">
        <f>IF(E76&lt;&gt;'Area 4'!$B$101,"changed"," ")</f>
        <v xml:space="preserve"> </v>
      </c>
      <c r="P76" s="109" t="str">
        <f>IF(F76&lt;&gt;'Area 5'!$B$101,"changed"," ")</f>
        <v xml:space="preserve"> </v>
      </c>
      <c r="Q76" s="109" t="str">
        <f>IF(G76&lt;&gt;'Area 6'!$B$101,"changed"," ")</f>
        <v xml:space="preserve"> </v>
      </c>
      <c r="R76" s="109" t="str">
        <f>IF(H76&lt;&gt;'Area 7'!$B$101,"changed"," ")</f>
        <v xml:space="preserve"> </v>
      </c>
      <c r="S76" s="109" t="str">
        <f>IF(I76&lt;&gt;'Area 8'!$B$101,"changed"," ")</f>
        <v xml:space="preserve"> </v>
      </c>
      <c r="T76" s="109" t="str">
        <f>IF(J76&lt;&gt;'Area 9'!$B$101,"changed"," ")</f>
        <v xml:space="preserve"> </v>
      </c>
      <c r="U76" s="109" t="str">
        <f>IF(K76&lt;&gt;'Area 10'!$B$101,"changed"," ")</f>
        <v xml:space="preserve"> </v>
      </c>
    </row>
    <row r="77" spans="1:21" hidden="1" x14ac:dyDescent="0.35">
      <c r="A77" s="13" t="s">
        <v>24</v>
      </c>
      <c r="B77" s="107">
        <f>'Area 1'!$D$66</f>
        <v>0</v>
      </c>
      <c r="C77" s="107">
        <f>'Area 2'!$D$66</f>
        <v>0</v>
      </c>
      <c r="D77" s="107">
        <f>'Area 3'!$D$66</f>
        <v>0</v>
      </c>
      <c r="E77" s="107">
        <f>'Area 4'!$D$66</f>
        <v>0</v>
      </c>
      <c r="F77" s="107">
        <f>'Area 5'!$D$66</f>
        <v>0</v>
      </c>
      <c r="G77" s="107">
        <f>'Area 6'!$D$66</f>
        <v>0</v>
      </c>
      <c r="H77" s="107">
        <f>'Area 7'!$D$66</f>
        <v>0</v>
      </c>
      <c r="I77" s="107">
        <f>'Area 8'!$D$66</f>
        <v>0</v>
      </c>
      <c r="J77" s="107">
        <f>'Area 9'!$D$66</f>
        <v>0</v>
      </c>
      <c r="K77" s="107">
        <f>'Area 10'!$D$66</f>
        <v>0</v>
      </c>
      <c r="L77" s="109" t="str">
        <f>IF(B77&lt;&gt;'Area 1'!$B$102,"changed"," ")</f>
        <v xml:space="preserve"> </v>
      </c>
      <c r="M77" s="109" t="str">
        <f>IF(C77&lt;&gt;'Area 2'!$B$102,"changed"," ")</f>
        <v xml:space="preserve"> </v>
      </c>
      <c r="N77" s="109" t="str">
        <f>IF(D77&lt;&gt;'Area 3'!$B$102,"changed"," ")</f>
        <v xml:space="preserve"> </v>
      </c>
      <c r="O77" s="109" t="str">
        <f>IF(E77&lt;&gt;'Area 4'!$B$102,"changed"," ")</f>
        <v xml:space="preserve"> </v>
      </c>
      <c r="P77" s="109" t="str">
        <f>IF(F77&lt;&gt;'Area 5'!$B$102,"changed"," ")</f>
        <v xml:space="preserve"> </v>
      </c>
      <c r="Q77" s="109" t="str">
        <f>IF(G77&lt;&gt;'Area 6'!$B$102,"changed"," ")</f>
        <v xml:space="preserve"> </v>
      </c>
      <c r="R77" s="109" t="str">
        <f>IF(H77&lt;&gt;'Area 7'!$B$102,"changed"," ")</f>
        <v xml:space="preserve"> </v>
      </c>
      <c r="S77" s="109" t="str">
        <f>IF(I77&lt;&gt;'Area 8'!$B$102,"changed"," ")</f>
        <v xml:space="preserve"> </v>
      </c>
      <c r="T77" s="109" t="str">
        <f>IF(J77&lt;&gt;'Area 9'!$B$102,"changed"," ")</f>
        <v xml:space="preserve"> </v>
      </c>
      <c r="U77" s="109" t="str">
        <f>IF(K77&lt;&gt;'Area 10'!$B$102,"changed"," ")</f>
        <v xml:space="preserve"> </v>
      </c>
    </row>
    <row r="78" spans="1:21" hidden="1" x14ac:dyDescent="0.35">
      <c r="A78" s="111" t="s">
        <v>25</v>
      </c>
      <c r="B78" s="107">
        <f>'Area 1'!$E$66</f>
        <v>0</v>
      </c>
      <c r="C78" s="107">
        <f>'Area 2'!$E$66</f>
        <v>0</v>
      </c>
      <c r="D78" s="107">
        <f>'Area 3'!$E$66</f>
        <v>0</v>
      </c>
      <c r="E78" s="107">
        <f>'Area 4'!$E$66</f>
        <v>0</v>
      </c>
      <c r="F78" s="107">
        <f>'Area 5'!$E$66</f>
        <v>0</v>
      </c>
      <c r="G78" s="107">
        <f>'Area 6'!$E$66</f>
        <v>0</v>
      </c>
      <c r="H78" s="107">
        <f>'Area 7'!$E$66</f>
        <v>0</v>
      </c>
      <c r="I78" s="107">
        <f>'Area 8'!$E$66</f>
        <v>0</v>
      </c>
      <c r="J78" s="107">
        <f>'Area 9'!$E$66</f>
        <v>0</v>
      </c>
      <c r="K78" s="107">
        <f>'Area 10'!$E$66</f>
        <v>0</v>
      </c>
      <c r="L78" s="109" t="str">
        <f>IF(B78&lt;&gt;'Area 1'!$B$103,"changed"," ")</f>
        <v xml:space="preserve"> </v>
      </c>
      <c r="M78" s="109" t="str">
        <f>IF(C78&lt;&gt;'Area 2'!$B$103,"changed"," ")</f>
        <v xml:space="preserve"> </v>
      </c>
      <c r="N78" s="109" t="str">
        <f>IF(D78&lt;&gt;'Area 3'!$B$103,"changed"," ")</f>
        <v xml:space="preserve"> </v>
      </c>
      <c r="O78" s="109" t="str">
        <f>IF(E78&lt;&gt;'Area 4'!$B$103,"changed"," ")</f>
        <v xml:space="preserve"> </v>
      </c>
      <c r="P78" s="109" t="str">
        <f>IF(F78&lt;&gt;'Area 5'!$B$103,"changed"," ")</f>
        <v xml:space="preserve"> </v>
      </c>
      <c r="Q78" s="109" t="str">
        <f>IF(G78&lt;&gt;'Area 6'!$B$103,"changed"," ")</f>
        <v xml:space="preserve"> </v>
      </c>
      <c r="R78" s="109" t="str">
        <f>IF(H78&lt;&gt;'Area 7'!$B$103,"changed"," ")</f>
        <v xml:space="preserve"> </v>
      </c>
      <c r="S78" s="109" t="str">
        <f>IF(I78&lt;&gt;'Area 8'!$B$103,"changed"," ")</f>
        <v xml:space="preserve"> </v>
      </c>
      <c r="T78" s="109" t="str">
        <f>IF(J78&lt;&gt;'Area 9'!$B$103,"changed"," ")</f>
        <v xml:space="preserve"> </v>
      </c>
      <c r="U78" s="109" t="str">
        <f>IF(K78&lt;&gt;'Area 10'!$B$103,"changed"," ")</f>
        <v xml:space="preserve"> </v>
      </c>
    </row>
    <row r="79" spans="1:21" hidden="1" x14ac:dyDescent="0.35">
      <c r="A79" s="111" t="s">
        <v>40</v>
      </c>
      <c r="B79" s="107">
        <f>'Area 1'!$F$66</f>
        <v>0.45</v>
      </c>
      <c r="C79" s="107">
        <f>'Area 2'!$F$66</f>
        <v>0.45</v>
      </c>
      <c r="D79" s="107">
        <f>'Area 3'!$F$66</f>
        <v>0.45</v>
      </c>
      <c r="E79" s="107">
        <f>'Area 4'!$F$66</f>
        <v>0.45</v>
      </c>
      <c r="F79" s="107">
        <f>'Area 5'!$F$66</f>
        <v>0.45</v>
      </c>
      <c r="G79" s="107">
        <f>'Area 6'!$F$66</f>
        <v>0.45</v>
      </c>
      <c r="H79" s="107">
        <f>'Area 7'!$F$66</f>
        <v>0.45</v>
      </c>
      <c r="I79" s="107">
        <f>'Area 8'!$F$66</f>
        <v>0.45</v>
      </c>
      <c r="J79" s="107">
        <f>'Area 9'!$F$66</f>
        <v>0.45</v>
      </c>
      <c r="K79" s="107">
        <f>'Area 10'!$F$66</f>
        <v>0.45</v>
      </c>
      <c r="L79" s="109" t="str">
        <f>IF(B79&lt;&gt;'Area 1'!$B$104,"changed"," ")</f>
        <v xml:space="preserve"> </v>
      </c>
      <c r="M79" s="109" t="str">
        <f>IF(C79&lt;&gt;'Area 2'!$B$104,"changed"," ")</f>
        <v xml:space="preserve"> </v>
      </c>
      <c r="N79" s="109" t="str">
        <f>IF(D79&lt;&gt;'Area 3'!$B$104,"changed"," ")</f>
        <v xml:space="preserve"> </v>
      </c>
      <c r="O79" s="109" t="str">
        <f>IF(E79&lt;&gt;'Area 4'!$B$104,"changed"," ")</f>
        <v xml:space="preserve"> </v>
      </c>
      <c r="P79" s="109" t="str">
        <f>IF(F79&lt;&gt;'Area 5'!$B$104,"changed"," ")</f>
        <v xml:space="preserve"> </v>
      </c>
      <c r="Q79" s="109" t="str">
        <f>IF(G79&lt;&gt;'Area 6'!$B$104,"changed"," ")</f>
        <v xml:space="preserve"> </v>
      </c>
      <c r="R79" s="109" t="str">
        <f>IF(H79&lt;&gt;'Area 7'!$B$104,"changed"," ")</f>
        <v xml:space="preserve"> </v>
      </c>
      <c r="S79" s="109" t="str">
        <f>IF(I79&lt;&gt;'Area 8'!$B$104,"changed"," ")</f>
        <v xml:space="preserve"> </v>
      </c>
      <c r="T79" s="109" t="str">
        <f>IF(J79&lt;&gt;'Area 9'!$B$104,"changed"," ")</f>
        <v xml:space="preserve"> </v>
      </c>
      <c r="U79" s="109" t="str">
        <f>IF(K79&lt;&gt;'Area 10'!$B$104,"changed"," ")</f>
        <v xml:space="preserve"> </v>
      </c>
    </row>
    <row r="80" spans="1:21" hidden="1" x14ac:dyDescent="0.35">
      <c r="A80" s="111" t="s">
        <v>27</v>
      </c>
      <c r="B80" s="107">
        <f>'Area 1'!$G$66</f>
        <v>0.47</v>
      </c>
      <c r="C80" s="107">
        <f>'Area 2'!$G$66</f>
        <v>0.47</v>
      </c>
      <c r="D80" s="107">
        <f>'Area 3'!$G$66</f>
        <v>0.47</v>
      </c>
      <c r="E80" s="107">
        <f>'Area 4'!$G$66</f>
        <v>0.47</v>
      </c>
      <c r="F80" s="107">
        <f>'Area 5'!$G$66</f>
        <v>0.47</v>
      </c>
      <c r="G80" s="107">
        <f>'Area 6'!$G$66</f>
        <v>0.47</v>
      </c>
      <c r="H80" s="107">
        <f>'Area 7'!$G$66</f>
        <v>0.47</v>
      </c>
      <c r="I80" s="107">
        <f>'Area 8'!$G$66</f>
        <v>0.47</v>
      </c>
      <c r="J80" s="107">
        <f>'Area 9'!$G$66</f>
        <v>0.47</v>
      </c>
      <c r="K80" s="107">
        <f>'Area 10'!$G$66</f>
        <v>0.47</v>
      </c>
      <c r="L80" s="109" t="str">
        <f>IF(B80&lt;&gt;'Area 1'!$B$105,"changed"," ")</f>
        <v xml:space="preserve"> </v>
      </c>
      <c r="M80" s="109" t="str">
        <f>IF(C80&lt;&gt;'Area 2'!$B$105,"changed"," ")</f>
        <v xml:space="preserve"> </v>
      </c>
      <c r="N80" s="109" t="str">
        <f>IF(D80&lt;&gt;'Area 3'!$B$105,"changed"," ")</f>
        <v xml:space="preserve"> </v>
      </c>
      <c r="O80" s="109" t="str">
        <f>IF(E80&lt;&gt;'Area 4'!$B$105,"changed"," ")</f>
        <v xml:space="preserve"> </v>
      </c>
      <c r="P80" s="109" t="str">
        <f>IF(F80&lt;&gt;'Area 5'!$B$105,"changed"," ")</f>
        <v xml:space="preserve"> </v>
      </c>
      <c r="Q80" s="109" t="str">
        <f>IF(G80&lt;&gt;'Area 6'!$B$105,"changed"," ")</f>
        <v xml:space="preserve"> </v>
      </c>
      <c r="R80" s="109" t="str">
        <f>IF(H80&lt;&gt;'Area 7'!$B$105,"changed"," ")</f>
        <v xml:space="preserve"> </v>
      </c>
      <c r="S80" s="109" t="str">
        <f>IF(I80&lt;&gt;'Area 8'!$B$105,"changed"," ")</f>
        <v xml:space="preserve"> </v>
      </c>
      <c r="T80" s="109" t="str">
        <f>IF(J80&lt;&gt;'Area 9'!$B$105,"changed"," ")</f>
        <v xml:space="preserve"> </v>
      </c>
      <c r="U80" s="109" t="str">
        <f>IF(K80&lt;&gt;'Area 10'!$B$105,"changed"," ")</f>
        <v xml:space="preserve"> </v>
      </c>
    </row>
    <row r="81" spans="1:21" hidden="1" x14ac:dyDescent="0.35">
      <c r="A81" s="111" t="s">
        <v>28</v>
      </c>
      <c r="B81" s="107">
        <f>'Area 1'!$H$66</f>
        <v>0.4</v>
      </c>
      <c r="C81" s="107">
        <f>'Area 2'!$H$66</f>
        <v>0.4</v>
      </c>
      <c r="D81" s="107">
        <f>'Area 3'!$H$66</f>
        <v>0.4</v>
      </c>
      <c r="E81" s="107">
        <f>'Area 4'!$H$66</f>
        <v>0.4</v>
      </c>
      <c r="F81" s="107">
        <f>'Area 5'!$H$66</f>
        <v>0.4</v>
      </c>
      <c r="G81" s="107">
        <f>'Area 6'!$H$66</f>
        <v>0.4</v>
      </c>
      <c r="H81" s="107">
        <f>'Area 7'!$H$66</f>
        <v>0.4</v>
      </c>
      <c r="I81" s="107">
        <f>'Area 8'!$H$66</f>
        <v>0.4</v>
      </c>
      <c r="J81" s="107">
        <f>'Area 9'!$H$66</f>
        <v>0.4</v>
      </c>
      <c r="K81" s="107">
        <f>'Area 10'!$H$66</f>
        <v>0.4</v>
      </c>
      <c r="L81" s="109" t="str">
        <f>IF(B81&lt;&gt;'Area 1'!$B$106,"changed"," ")</f>
        <v xml:space="preserve"> </v>
      </c>
      <c r="M81" s="109" t="str">
        <f>IF(C81&lt;&gt;'Area 2'!$B$106,"changed"," ")</f>
        <v xml:space="preserve"> </v>
      </c>
      <c r="N81" s="109" t="str">
        <f>IF(D81&lt;&gt;'Area 3'!$B$106,"changed"," ")</f>
        <v xml:space="preserve"> </v>
      </c>
      <c r="O81" s="109" t="str">
        <f>IF(E81&lt;&gt;'Area 4'!$B$106,"changed"," ")</f>
        <v xml:space="preserve"> </v>
      </c>
      <c r="P81" s="109" t="str">
        <f>IF(F81&lt;&gt;'Area 5'!$B$106,"changed"," ")</f>
        <v xml:space="preserve"> </v>
      </c>
      <c r="Q81" s="109" t="str">
        <f>IF(G81&lt;&gt;'Area 6'!$B$106,"changed"," ")</f>
        <v xml:space="preserve"> </v>
      </c>
      <c r="R81" s="109" t="str">
        <f>IF(H81&lt;&gt;'Area 7'!$B$106,"changed"," ")</f>
        <v xml:space="preserve"> </v>
      </c>
      <c r="S81" s="109" t="str">
        <f>IF(I81&lt;&gt;'Area 8'!$B$106,"changed"," ")</f>
        <v xml:space="preserve"> </v>
      </c>
      <c r="T81" s="109" t="str">
        <f>IF(J81&lt;&gt;'Area 9'!$B$106,"changed"," ")</f>
        <v xml:space="preserve"> </v>
      </c>
      <c r="U81" s="109" t="str">
        <f>IF(K81&lt;&gt;'Area 10'!$B$106,"changed"," ")</f>
        <v xml:space="preserve"> </v>
      </c>
    </row>
    <row r="82" spans="1:21" hidden="1" x14ac:dyDescent="0.35">
      <c r="A82" s="111" t="s">
        <v>29</v>
      </c>
      <c r="B82" s="107">
        <f>'Area 1'!$I$66</f>
        <v>0.5</v>
      </c>
      <c r="C82" s="107">
        <f>'Area 2'!$I$66</f>
        <v>0.5</v>
      </c>
      <c r="D82" s="107">
        <f>'Area 3'!$I$66</f>
        <v>0.5</v>
      </c>
      <c r="E82" s="107">
        <f>'Area 4'!$I$66</f>
        <v>0.5</v>
      </c>
      <c r="F82" s="107">
        <f>'Area 5'!$I$66</f>
        <v>0.5</v>
      </c>
      <c r="G82" s="107">
        <f>'Area 6'!$I$66</f>
        <v>0.5</v>
      </c>
      <c r="H82" s="107">
        <f>'Area 7'!$I$66</f>
        <v>0.5</v>
      </c>
      <c r="I82" s="107">
        <f>'Area 8'!$I$66</f>
        <v>0.5</v>
      </c>
      <c r="J82" s="107">
        <f>'Area 9'!$I$66</f>
        <v>0.5</v>
      </c>
      <c r="K82" s="107">
        <f>'Area 10'!$I$66</f>
        <v>0.5</v>
      </c>
      <c r="L82" s="109" t="str">
        <f>IF(B82&lt;&gt;'Area 1'!$B$107,"changed"," ")</f>
        <v xml:space="preserve"> </v>
      </c>
      <c r="M82" s="109" t="str">
        <f>IF(C82&lt;&gt;'Area 2'!$B$107,"changed"," ")</f>
        <v xml:space="preserve"> </v>
      </c>
      <c r="N82" s="109" t="str">
        <f>IF(D82&lt;&gt;'Area 3'!$B$107,"changed"," ")</f>
        <v xml:space="preserve"> </v>
      </c>
      <c r="O82" s="109" t="str">
        <f>IF(E82&lt;&gt;'Area 4'!$B$107,"changed"," ")</f>
        <v xml:space="preserve"> </v>
      </c>
      <c r="P82" s="109" t="str">
        <f>IF(F82&lt;&gt;'Area 5'!$B$107,"changed"," ")</f>
        <v xml:space="preserve"> </v>
      </c>
      <c r="Q82" s="109" t="str">
        <f>IF(G82&lt;&gt;'Area 6'!$B$107,"changed"," ")</f>
        <v xml:space="preserve"> </v>
      </c>
      <c r="R82" s="109" t="str">
        <f>IF(H82&lt;&gt;'Area 7'!$B$107,"changed"," ")</f>
        <v xml:space="preserve"> </v>
      </c>
      <c r="S82" s="109" t="str">
        <f>IF(I82&lt;&gt;'Area 8'!$B$107,"changed"," ")</f>
        <v xml:space="preserve"> </v>
      </c>
      <c r="T82" s="109" t="str">
        <f>IF(J82&lt;&gt;'Area 9'!$B$107,"changed"," ")</f>
        <v xml:space="preserve"> </v>
      </c>
      <c r="U82" s="109" t="str">
        <f>IF(K82&lt;&gt;'Area 10'!$B$107,"changed"," ")</f>
        <v xml:space="preserve"> </v>
      </c>
    </row>
    <row r="83" spans="1:21" hidden="1" x14ac:dyDescent="0.35">
      <c r="A83" s="111" t="s">
        <v>30</v>
      </c>
      <c r="B83" s="107">
        <f>'Area 1'!$J$66</f>
        <v>0.38</v>
      </c>
      <c r="C83" s="107">
        <f>'Area 2'!$J$66</f>
        <v>0.38</v>
      </c>
      <c r="D83" s="107">
        <f>'Area 3'!$J$66</f>
        <v>0.38</v>
      </c>
      <c r="E83" s="107">
        <f>'Area 4'!$J$66</f>
        <v>0.38</v>
      </c>
      <c r="F83" s="107">
        <f>'Area 5'!$J$66</f>
        <v>0.38</v>
      </c>
      <c r="G83" s="107">
        <f>'Area 6'!$J$66</f>
        <v>0.38</v>
      </c>
      <c r="H83" s="107">
        <f>'Area 7'!$J$66</f>
        <v>0.38</v>
      </c>
      <c r="I83" s="107">
        <f>'Area 8'!$J$66</f>
        <v>0.38</v>
      </c>
      <c r="J83" s="107">
        <f>'Area 9'!$J$66</f>
        <v>0.38</v>
      </c>
      <c r="K83" s="107">
        <f>'Area 10'!$J$66</f>
        <v>0.38</v>
      </c>
      <c r="L83" s="109" t="str">
        <f>IF(B83&lt;&gt;'Area 1'!$B$108,"changed"," ")</f>
        <v xml:space="preserve"> </v>
      </c>
      <c r="M83" s="109" t="str">
        <f>IF(C83&lt;&gt;'Area 2'!$B$108,"changed"," ")</f>
        <v xml:space="preserve"> </v>
      </c>
      <c r="N83" s="109" t="str">
        <f>IF(D83&lt;&gt;'Area 3'!$B$108,"changed"," ")</f>
        <v xml:space="preserve"> </v>
      </c>
      <c r="O83" s="109" t="str">
        <f>IF(E83&lt;&gt;'Area 4'!$B$108,"changed"," ")</f>
        <v xml:space="preserve"> </v>
      </c>
      <c r="P83" s="109" t="str">
        <f>IF(F83&lt;&gt;'Area 5'!$B$108,"changed"," ")</f>
        <v xml:space="preserve"> </v>
      </c>
      <c r="Q83" s="109" t="str">
        <f>IF(G83&lt;&gt;'Area 6'!$B$108,"changed"," ")</f>
        <v xml:space="preserve"> </v>
      </c>
      <c r="R83" s="109" t="str">
        <f>IF(H83&lt;&gt;'Area 7'!$B$108,"changed"," ")</f>
        <v xml:space="preserve"> </v>
      </c>
      <c r="S83" s="109" t="str">
        <f>IF(I83&lt;&gt;'Area 8'!$B$108,"changed"," ")</f>
        <v xml:space="preserve"> </v>
      </c>
      <c r="T83" s="109" t="str">
        <f>IF(J83&lt;&gt;'Area 9'!$B$108,"changed"," ")</f>
        <v xml:space="preserve"> </v>
      </c>
      <c r="U83" s="109" t="str">
        <f>IF(K83&lt;&gt;'Area 10'!$B$108,"changed"," ")</f>
        <v xml:space="preserve"> </v>
      </c>
    </row>
    <row r="84" spans="1:21" ht="47" hidden="1" x14ac:dyDescent="0.55000000000000004">
      <c r="A84" s="99" t="s">
        <v>133</v>
      </c>
      <c r="B84" s="108"/>
      <c r="C84" s="108"/>
      <c r="D84" s="108"/>
      <c r="E84" s="108"/>
      <c r="F84" s="108"/>
      <c r="G84" s="108"/>
      <c r="H84" s="108"/>
      <c r="I84" s="108"/>
      <c r="J84" s="108"/>
      <c r="K84" s="108"/>
      <c r="L84" s="108"/>
      <c r="M84" s="108"/>
      <c r="N84" s="108"/>
      <c r="O84" s="108"/>
      <c r="P84" s="108"/>
      <c r="Q84" s="108"/>
      <c r="R84" s="108"/>
      <c r="S84" s="108"/>
      <c r="T84" s="108"/>
      <c r="U84" s="108"/>
    </row>
    <row r="85" spans="1:21" hidden="1" x14ac:dyDescent="0.35">
      <c r="A85" s="103" t="s">
        <v>42</v>
      </c>
      <c r="B85" s="101" t="s">
        <v>108</v>
      </c>
      <c r="C85" s="101" t="s">
        <v>109</v>
      </c>
      <c r="D85" s="101" t="s">
        <v>110</v>
      </c>
      <c r="E85" s="101" t="s">
        <v>111</v>
      </c>
      <c r="F85" s="101" t="s">
        <v>112</v>
      </c>
      <c r="G85" s="101" t="s">
        <v>113</v>
      </c>
      <c r="H85" s="101" t="s">
        <v>114</v>
      </c>
      <c r="I85" s="101" t="s">
        <v>115</v>
      </c>
      <c r="J85" s="101" t="s">
        <v>116</v>
      </c>
      <c r="K85" s="101" t="s">
        <v>117</v>
      </c>
      <c r="L85" s="101" t="s">
        <v>119</v>
      </c>
      <c r="M85" s="103" t="s">
        <v>120</v>
      </c>
      <c r="N85" s="101" t="s">
        <v>121</v>
      </c>
      <c r="O85" s="103" t="s">
        <v>122</v>
      </c>
      <c r="P85" s="101" t="s">
        <v>123</v>
      </c>
      <c r="Q85" s="103" t="s">
        <v>124</v>
      </c>
      <c r="R85" s="101" t="s">
        <v>125</v>
      </c>
      <c r="S85" s="103" t="s">
        <v>126</v>
      </c>
      <c r="T85" s="101" t="s">
        <v>127</v>
      </c>
      <c r="U85" s="101" t="s">
        <v>128</v>
      </c>
    </row>
    <row r="86" spans="1:21" hidden="1" x14ac:dyDescent="0.35">
      <c r="A86" s="111" t="s">
        <v>38</v>
      </c>
      <c r="B86" s="107">
        <f>'Area 1'!$B$91</f>
        <v>0.85</v>
      </c>
      <c r="C86" s="107">
        <f>'Area 2'!$B$91</f>
        <v>0.85</v>
      </c>
      <c r="D86" s="107">
        <f>'Area 3'!$B$91</f>
        <v>0.85</v>
      </c>
      <c r="E86" s="107">
        <f>'Area 4'!$B$91</f>
        <v>0.85</v>
      </c>
      <c r="F86" s="107">
        <f>'Area 5'!$B$91</f>
        <v>0.85</v>
      </c>
      <c r="G86" s="107">
        <f>'Area 6'!$B$91</f>
        <v>0.85</v>
      </c>
      <c r="H86" s="107">
        <f>'Area 7'!$B$91</f>
        <v>0.85</v>
      </c>
      <c r="I86" s="107">
        <f>'Area 8'!$B$91</f>
        <v>0.85</v>
      </c>
      <c r="J86" s="107">
        <f>'Area 9'!$B$91</f>
        <v>0.85</v>
      </c>
      <c r="K86" s="107">
        <f>'Area 10'!$B$91</f>
        <v>0.85</v>
      </c>
      <c r="L86" s="109" t="str">
        <f>IF(B86&lt;&gt;'Area 1'!$C$100,"changed"," ")</f>
        <v xml:space="preserve"> </v>
      </c>
      <c r="M86" s="109" t="str">
        <f>IF(C86&lt;&gt;'Area 2'!$C$100,"changed"," ")</f>
        <v xml:space="preserve"> </v>
      </c>
      <c r="N86" s="109" t="str">
        <f>IF(D86&lt;&gt;'Area 3'!$C$100,"changed"," ")</f>
        <v xml:space="preserve"> </v>
      </c>
      <c r="O86" s="109" t="str">
        <f>IF(E86&lt;&gt;'Area 4'!$C$100,"changed"," ")</f>
        <v xml:space="preserve"> </v>
      </c>
      <c r="P86" s="109" t="str">
        <f>IF(F86&lt;&gt;'Area 5'!$C$100,"changed"," ")</f>
        <v xml:space="preserve"> </v>
      </c>
      <c r="Q86" s="109" t="str">
        <f>IF(G86&lt;&gt;'Area 6'!$C$100,"changed"," ")</f>
        <v xml:space="preserve"> </v>
      </c>
      <c r="R86" s="109" t="str">
        <f>IF(H86&lt;&gt;'Area 7'!$C$100,"changed"," ")</f>
        <v xml:space="preserve"> </v>
      </c>
      <c r="S86" s="109" t="str">
        <f>IF(I86&lt;&gt;'Area 8'!$C$100,"changed"," ")</f>
        <v xml:space="preserve"> </v>
      </c>
      <c r="T86" s="109" t="str">
        <f>IF(J86&lt;&gt;'Area 9'!$C$100,"changed"," ")</f>
        <v xml:space="preserve"> </v>
      </c>
      <c r="U86" s="109" t="str">
        <f>IF(K86&lt;&gt;'Area 10'!$C$100,"changed"," ")</f>
        <v xml:space="preserve"> </v>
      </c>
    </row>
    <row r="87" spans="1:21" ht="29" hidden="1" x14ac:dyDescent="0.35">
      <c r="A87" s="112" t="s">
        <v>46</v>
      </c>
      <c r="B87" s="107">
        <f>'Area 1'!$C$91</f>
        <v>0</v>
      </c>
      <c r="C87" s="107">
        <f>'Area 2'!$C$91</f>
        <v>0</v>
      </c>
      <c r="D87" s="107">
        <f>'Area 3'!$C$91</f>
        <v>0</v>
      </c>
      <c r="E87" s="107">
        <f>'Area 4'!$C$91</f>
        <v>0</v>
      </c>
      <c r="F87" s="107">
        <f>'Area 5'!$C$91</f>
        <v>0</v>
      </c>
      <c r="G87" s="107">
        <f>'Area 6'!$C$91</f>
        <v>0</v>
      </c>
      <c r="H87" s="107">
        <f>'Area 7'!$C$91</f>
        <v>0</v>
      </c>
      <c r="I87" s="107">
        <f>'Area 8'!$C$91</f>
        <v>0</v>
      </c>
      <c r="J87" s="107">
        <f>'Area 9'!$C$91</f>
        <v>0</v>
      </c>
      <c r="K87" s="107">
        <f>'Area 10'!$C$91</f>
        <v>0</v>
      </c>
      <c r="L87" s="109" t="str">
        <f>IF(B87&lt;&gt;'Area 1'!$C$101,"changed"," ")</f>
        <v xml:space="preserve"> </v>
      </c>
      <c r="M87" s="109" t="str">
        <f>IF(C87&lt;&gt;'Area 2'!$C$101,"changed"," ")</f>
        <v xml:space="preserve"> </v>
      </c>
      <c r="N87" s="109" t="str">
        <f>IF(D87&lt;&gt;'Area 3'!$C$101,"changed"," ")</f>
        <v xml:space="preserve"> </v>
      </c>
      <c r="O87" s="109" t="str">
        <f>IF(E87&lt;&gt;'Area 4'!$C$101,"changed"," ")</f>
        <v xml:space="preserve"> </v>
      </c>
      <c r="P87" s="109" t="str">
        <f>IF(F87&lt;&gt;'Area 5'!$C$101,"changed"," ")</f>
        <v xml:space="preserve"> </v>
      </c>
      <c r="Q87" s="109" t="str">
        <f>IF(G87&lt;&gt;'Area 6'!$C$101,"changed"," ")</f>
        <v xml:space="preserve"> </v>
      </c>
      <c r="R87" s="109" t="str">
        <f>IF(H87&lt;&gt;'Area 7'!$C$101,"changed"," ")</f>
        <v xml:space="preserve"> </v>
      </c>
      <c r="S87" s="109" t="str">
        <f>IF(I87&lt;&gt;'Area 8'!$C$101,"changed"," ")</f>
        <v xml:space="preserve"> </v>
      </c>
      <c r="T87" s="109" t="str">
        <f>IF(J87&lt;&gt;'Area 9'!$C$101,"changed"," ")</f>
        <v xml:space="preserve"> </v>
      </c>
      <c r="U87" s="109" t="str">
        <f>IF(K87&lt;&gt;'Area 10'!$C$101,"changed"," ")</f>
        <v xml:space="preserve"> </v>
      </c>
    </row>
    <row r="88" spans="1:21" hidden="1" x14ac:dyDescent="0.35">
      <c r="A88" s="13" t="s">
        <v>24</v>
      </c>
      <c r="B88" s="107">
        <f>'Area 1'!$D$91</f>
        <v>0.68</v>
      </c>
      <c r="C88" s="107">
        <f>'Area 2'!$D$91</f>
        <v>0.68</v>
      </c>
      <c r="D88" s="107">
        <f>'Area 3'!$D$91</f>
        <v>0.68</v>
      </c>
      <c r="E88" s="107">
        <f>'Area 4'!$D$91</f>
        <v>0.68</v>
      </c>
      <c r="F88" s="107">
        <f>'Area 5'!$D$91</f>
        <v>0.68</v>
      </c>
      <c r="G88" s="107">
        <f>'Area 6'!$D$91</f>
        <v>0.68</v>
      </c>
      <c r="H88" s="107">
        <f>'Area 7'!$D$91</f>
        <v>0.68</v>
      </c>
      <c r="I88" s="107">
        <f>'Area 8'!$D$91</f>
        <v>0.68</v>
      </c>
      <c r="J88" s="107">
        <f>'Area 9'!$D$91</f>
        <v>0.68</v>
      </c>
      <c r="K88" s="107">
        <f>'Area 10'!$D$91</f>
        <v>0.68</v>
      </c>
      <c r="L88" s="109" t="str">
        <f>IF(B88&lt;&gt;'Area 1'!$C$102,"changed"," ")</f>
        <v xml:space="preserve"> </v>
      </c>
      <c r="M88" s="109" t="str">
        <f>IF(C88&lt;&gt;'Area 2'!$C$102,"changed"," ")</f>
        <v xml:space="preserve"> </v>
      </c>
      <c r="N88" s="109" t="str">
        <f>IF(D88&lt;&gt;'Area 3'!$C$102,"changed"," ")</f>
        <v xml:space="preserve"> </v>
      </c>
      <c r="O88" s="109" t="str">
        <f>IF(E88&lt;&gt;'Area 4'!$C$102,"changed"," ")</f>
        <v xml:space="preserve"> </v>
      </c>
      <c r="P88" s="109" t="str">
        <f>IF(F88&lt;&gt;'Area 5'!$C$102,"changed"," ")</f>
        <v xml:space="preserve"> </v>
      </c>
      <c r="Q88" s="109" t="str">
        <f>IF(G88&lt;&gt;'Area 6'!$C$102,"changed"," ")</f>
        <v xml:space="preserve"> </v>
      </c>
      <c r="R88" s="109" t="str">
        <f>IF(H88&lt;&gt;'Area 7'!$C$102,"changed"," ")</f>
        <v xml:space="preserve"> </v>
      </c>
      <c r="S88" s="109" t="str">
        <f>IF(I88&lt;&gt;'Area 8'!$C$102,"changed"," ")</f>
        <v xml:space="preserve"> </v>
      </c>
      <c r="T88" s="109" t="str">
        <f>IF(J88&lt;&gt;'Area 9'!$C$102,"changed"," ")</f>
        <v xml:space="preserve"> </v>
      </c>
      <c r="U88" s="109" t="str">
        <f>IF(K88&lt;&gt;'Area 10'!$C$102,"changed"," ")</f>
        <v xml:space="preserve"> </v>
      </c>
    </row>
    <row r="89" spans="1:21" hidden="1" x14ac:dyDescent="0.35">
      <c r="A89" s="111" t="s">
        <v>25</v>
      </c>
      <c r="B89" s="107">
        <f>'Area 1'!$E$91</f>
        <v>0.96</v>
      </c>
      <c r="C89" s="107">
        <f>'Area 2'!$E$91</f>
        <v>0.96</v>
      </c>
      <c r="D89" s="107">
        <f>'Area 3'!$E$91</f>
        <v>0.96</v>
      </c>
      <c r="E89" s="107">
        <f>'Area 4'!$E$91</f>
        <v>0.96</v>
      </c>
      <c r="F89" s="107">
        <f>'Area 5'!$E$91</f>
        <v>0.96</v>
      </c>
      <c r="G89" s="107">
        <f>'Area 6'!$E$91</f>
        <v>0.96</v>
      </c>
      <c r="H89" s="107">
        <f>'Area 7'!$E$91</f>
        <v>0.96</v>
      </c>
      <c r="I89" s="107">
        <f>'Area 8'!$E$91</f>
        <v>0.96</v>
      </c>
      <c r="J89" s="107">
        <f>'Area 9'!$E$91</f>
        <v>0.96</v>
      </c>
      <c r="K89" s="107">
        <f>'Area 10'!$E$91</f>
        <v>0.96</v>
      </c>
      <c r="L89" s="109" t="str">
        <f>IF(B89&lt;&gt;'Area 1'!$C$103,"changed"," ")</f>
        <v xml:space="preserve"> </v>
      </c>
      <c r="M89" s="109" t="str">
        <f>IF(C89&lt;&gt;'Area 2'!$C$103,"changed"," ")</f>
        <v xml:space="preserve"> </v>
      </c>
      <c r="N89" s="109" t="str">
        <f>IF(D89&lt;&gt;'Area 3'!$C$103,"changed"," ")</f>
        <v xml:space="preserve"> </v>
      </c>
      <c r="O89" s="109" t="str">
        <f>IF(E89&lt;&gt;'Area 4'!$C$103,"changed"," ")</f>
        <v xml:space="preserve"> </v>
      </c>
      <c r="P89" s="109" t="str">
        <f>IF(F89&lt;&gt;'Area 5'!$C$103,"changed"," ")</f>
        <v xml:space="preserve"> </v>
      </c>
      <c r="Q89" s="109" t="str">
        <f>IF(G89&lt;&gt;'Area 6'!$C$103,"changed"," ")</f>
        <v xml:space="preserve"> </v>
      </c>
      <c r="R89" s="109" t="str">
        <f>IF(H89&lt;&gt;'Area 7'!$C$103,"changed"," ")</f>
        <v xml:space="preserve"> </v>
      </c>
      <c r="S89" s="109" t="str">
        <f>IF(I89&lt;&gt;'Area 8'!$C$103,"changed"," ")</f>
        <v xml:space="preserve"> </v>
      </c>
      <c r="T89" s="109" t="str">
        <f>IF(J89&lt;&gt;'Area 9'!$C$103,"changed"," ")</f>
        <v xml:space="preserve"> </v>
      </c>
      <c r="U89" s="109" t="str">
        <f>IF(K89&lt;&gt;'Area 10'!$C$103,"changed"," ")</f>
        <v xml:space="preserve"> </v>
      </c>
    </row>
    <row r="90" spans="1:21" hidden="1" x14ac:dyDescent="0.35">
      <c r="A90" s="111" t="s">
        <v>40</v>
      </c>
      <c r="B90" s="107">
        <f>'Area 1'!$F$91</f>
        <v>0.74</v>
      </c>
      <c r="C90" s="107">
        <f>'Area 2'!$F$91</f>
        <v>0.74</v>
      </c>
      <c r="D90" s="107">
        <f>'Area 3'!$F$91</f>
        <v>0.74</v>
      </c>
      <c r="E90" s="107">
        <f>'Area 4'!$F$91</f>
        <v>0.74</v>
      </c>
      <c r="F90" s="107">
        <f>'Area 5'!$F$91</f>
        <v>0.74</v>
      </c>
      <c r="G90" s="107">
        <f>'Area 6'!$F$91</f>
        <v>0.74</v>
      </c>
      <c r="H90" s="107">
        <f>'Area 7'!$F$91</f>
        <v>0.74</v>
      </c>
      <c r="I90" s="107">
        <f>'Area 8'!$F$91</f>
        <v>0.74</v>
      </c>
      <c r="J90" s="107">
        <f>'Area 9'!$F$91</f>
        <v>0.74</v>
      </c>
      <c r="K90" s="107">
        <f>'Area 10'!$F$91</f>
        <v>0.74</v>
      </c>
      <c r="L90" s="109" t="str">
        <f>IF(B90&lt;&gt;'Area 1'!$C$104,"changed"," ")</f>
        <v xml:space="preserve"> </v>
      </c>
      <c r="M90" s="109" t="str">
        <f>IF(C90&lt;&gt;'Area 2'!$C$104,"changed"," ")</f>
        <v xml:space="preserve"> </v>
      </c>
      <c r="N90" s="109" t="str">
        <f>IF(D90&lt;&gt;'Area 3'!$C$104,"changed"," ")</f>
        <v xml:space="preserve"> </v>
      </c>
      <c r="O90" s="109" t="str">
        <f>IF(E90&lt;&gt;'Area 4'!$C$104,"changed"," ")</f>
        <v xml:space="preserve"> </v>
      </c>
      <c r="P90" s="109" t="str">
        <f>IF(F90&lt;&gt;'Area 5'!$C$104,"changed"," ")</f>
        <v xml:space="preserve"> </v>
      </c>
      <c r="Q90" s="109" t="str">
        <f>IF(G90&lt;&gt;'Area 6'!$C$104,"changed"," ")</f>
        <v xml:space="preserve"> </v>
      </c>
      <c r="R90" s="109" t="str">
        <f>IF(H90&lt;&gt;'Area 7'!$C$104,"changed"," ")</f>
        <v xml:space="preserve"> </v>
      </c>
      <c r="S90" s="109" t="str">
        <f>IF(I90&lt;&gt;'Area 8'!$C$104,"changed"," ")</f>
        <v xml:space="preserve"> </v>
      </c>
      <c r="T90" s="109" t="str">
        <f>IF(J90&lt;&gt;'Area 9'!$C$104,"changed"," ")</f>
        <v xml:space="preserve"> </v>
      </c>
      <c r="U90" s="109" t="str">
        <f>IF(K90&lt;&gt;'Area 10'!$C$104,"changed"," ")</f>
        <v xml:space="preserve"> </v>
      </c>
    </row>
    <row r="91" spans="1:21" hidden="1" x14ac:dyDescent="0.35">
      <c r="A91" s="111" t="s">
        <v>27</v>
      </c>
      <c r="B91" s="107">
        <f>'Area 1'!$G$91</f>
        <v>0.85</v>
      </c>
      <c r="C91" s="107">
        <f>'Area 2'!$G$91</f>
        <v>0.85</v>
      </c>
      <c r="D91" s="107">
        <f>'Area 3'!$G$91</f>
        <v>0.85</v>
      </c>
      <c r="E91" s="107">
        <f>'Area 4'!$G$91</f>
        <v>0.85</v>
      </c>
      <c r="F91" s="107">
        <f>'Area 5'!$G$91</f>
        <v>0.85</v>
      </c>
      <c r="G91" s="107">
        <f>'Area 6'!$G$91</f>
        <v>0.85</v>
      </c>
      <c r="H91" s="107">
        <f>'Area 7'!$G$91</f>
        <v>0.85</v>
      </c>
      <c r="I91" s="107">
        <f>'Area 8'!$G$91</f>
        <v>0.85</v>
      </c>
      <c r="J91" s="107">
        <f>'Area 9'!$G$91</f>
        <v>0.85</v>
      </c>
      <c r="K91" s="107">
        <f>'Area 10'!$G$91</f>
        <v>0.85</v>
      </c>
      <c r="L91" s="109" t="str">
        <f>IF(B91&lt;&gt;'Area 1'!$C$105,"changed"," ")</f>
        <v xml:space="preserve"> </v>
      </c>
      <c r="M91" s="109" t="str">
        <f>IF(C91&lt;&gt;'Area 2'!$C$105,"changed"," ")</f>
        <v xml:space="preserve"> </v>
      </c>
      <c r="N91" s="109" t="str">
        <f>IF(D91&lt;&gt;'Area 3'!$C$105,"changed"," ")</f>
        <v xml:space="preserve"> </v>
      </c>
      <c r="O91" s="109" t="str">
        <f>IF(E91&lt;&gt;'Area 4'!$C$105,"changed"," ")</f>
        <v xml:space="preserve"> </v>
      </c>
      <c r="P91" s="109" t="str">
        <f>IF(F91&lt;&gt;'Area 5'!$C$105,"changed"," ")</f>
        <v xml:space="preserve"> </v>
      </c>
      <c r="Q91" s="109" t="str">
        <f>IF(G91&lt;&gt;'Area 6'!$C$105,"changed"," ")</f>
        <v xml:space="preserve"> </v>
      </c>
      <c r="R91" s="109" t="str">
        <f>IF(H91&lt;&gt;'Area 7'!$C$105,"changed"," ")</f>
        <v xml:space="preserve"> </v>
      </c>
      <c r="S91" s="109" t="str">
        <f>IF(I91&lt;&gt;'Area 8'!$C$105,"changed"," ")</f>
        <v xml:space="preserve"> </v>
      </c>
      <c r="T91" s="109" t="str">
        <f>IF(J91&lt;&gt;'Area 9'!$C$105,"changed"," ")</f>
        <v xml:space="preserve"> </v>
      </c>
      <c r="U91" s="109" t="str">
        <f>IF(K91&lt;&gt;'Area 10'!$C$105,"changed"," ")</f>
        <v xml:space="preserve"> </v>
      </c>
    </row>
    <row r="92" spans="1:21" hidden="1" x14ac:dyDescent="0.35">
      <c r="A92" s="111" t="s">
        <v>28</v>
      </c>
      <c r="B92" s="107">
        <f>'Area 1'!$H$91</f>
        <v>0.68</v>
      </c>
      <c r="C92" s="107">
        <f>'Area 2'!$H$91</f>
        <v>0.68</v>
      </c>
      <c r="D92" s="107">
        <f>'Area 3'!$H$91</f>
        <v>0.68</v>
      </c>
      <c r="E92" s="107">
        <f>'Area 4'!$H$91</f>
        <v>0.68</v>
      </c>
      <c r="F92" s="107">
        <f>'Area 5'!$H$91</f>
        <v>0.68</v>
      </c>
      <c r="G92" s="107">
        <f>'Area 6'!$H$91</f>
        <v>0.68</v>
      </c>
      <c r="H92" s="107">
        <f>'Area 7'!$H$91</f>
        <v>0.68</v>
      </c>
      <c r="I92" s="107">
        <f>'Area 8'!$H$91</f>
        <v>0.68</v>
      </c>
      <c r="J92" s="107">
        <f>'Area 9'!$H$91</f>
        <v>0.68</v>
      </c>
      <c r="K92" s="107">
        <f>'Area 10'!$H$91</f>
        <v>0.68</v>
      </c>
      <c r="L92" s="109" t="str">
        <f>IF(B92&lt;&gt;'Area 1'!$C$106,"changed"," ")</f>
        <v xml:space="preserve"> </v>
      </c>
      <c r="M92" s="109" t="str">
        <f>IF(C92&lt;&gt;'Area 2'!$C$106,"changed"," ")</f>
        <v xml:space="preserve"> </v>
      </c>
      <c r="N92" s="109" t="str">
        <f>IF(D92&lt;&gt;'Area 3'!$C$106,"changed"," ")</f>
        <v xml:space="preserve"> </v>
      </c>
      <c r="O92" s="109" t="str">
        <f>IF(E92&lt;&gt;'Area 4'!$C$106,"changed"," ")</f>
        <v xml:space="preserve"> </v>
      </c>
      <c r="P92" s="109" t="str">
        <f>IF(F92&lt;&gt;'Area 5'!$C$106,"changed"," ")</f>
        <v xml:space="preserve"> </v>
      </c>
      <c r="Q92" s="109" t="str">
        <f>IF(G92&lt;&gt;'Area 6'!$C$106,"changed"," ")</f>
        <v xml:space="preserve"> </v>
      </c>
      <c r="R92" s="109" t="str">
        <f>IF(H92&lt;&gt;'Area 7'!$C$106,"changed"," ")</f>
        <v xml:space="preserve"> </v>
      </c>
      <c r="S92" s="109" t="str">
        <f>IF(I92&lt;&gt;'Area 8'!$C$106,"changed"," ")</f>
        <v xml:space="preserve"> </v>
      </c>
      <c r="T92" s="109" t="str">
        <f>IF(J92&lt;&gt;'Area 9'!$C$106,"changed"," ")</f>
        <v xml:space="preserve"> </v>
      </c>
      <c r="U92" s="109" t="str">
        <f>IF(K92&lt;&gt;'Area 10'!$C$106,"changed"," ")</f>
        <v xml:space="preserve"> </v>
      </c>
    </row>
    <row r="93" spans="1:21" hidden="1" x14ac:dyDescent="0.35">
      <c r="A93" s="111" t="s">
        <v>29</v>
      </c>
      <c r="B93" s="107">
        <f>'Area 1'!$I$91</f>
        <v>0.84</v>
      </c>
      <c r="C93" s="107">
        <f>'Area 2'!$I$91</f>
        <v>0.84</v>
      </c>
      <c r="D93" s="107">
        <f>'Area 3'!$I$91</f>
        <v>0.84</v>
      </c>
      <c r="E93" s="107">
        <f>'Area 4'!$I$91</f>
        <v>0.84</v>
      </c>
      <c r="F93" s="107">
        <f>'Area 5'!$I$91</f>
        <v>0.84</v>
      </c>
      <c r="G93" s="107">
        <f>'Area 6'!$I$91</f>
        <v>0.84</v>
      </c>
      <c r="H93" s="107">
        <f>'Area 7'!$I$91</f>
        <v>0.84</v>
      </c>
      <c r="I93" s="107">
        <f>'Area 8'!$I$91</f>
        <v>0.84</v>
      </c>
      <c r="J93" s="107">
        <f>'Area 9'!$I$91</f>
        <v>0.84</v>
      </c>
      <c r="K93" s="107">
        <f>'Area 10'!$I$91</f>
        <v>0.84</v>
      </c>
      <c r="L93" s="109" t="str">
        <f>IF(B93&lt;&gt;'Area 1'!$C$107,"changed"," ")</f>
        <v xml:space="preserve"> </v>
      </c>
      <c r="M93" s="109" t="str">
        <f>IF(C93&lt;&gt;'Area 2'!$C$107,"changed"," ")</f>
        <v xml:space="preserve"> </v>
      </c>
      <c r="N93" s="109" t="str">
        <f>IF(D93&lt;&gt;'Area 3'!$C$107,"changed"," ")</f>
        <v xml:space="preserve"> </v>
      </c>
      <c r="O93" s="109" t="str">
        <f>IF(E93&lt;&gt;'Area 4'!$C$107,"changed"," ")</f>
        <v xml:space="preserve"> </v>
      </c>
      <c r="P93" s="109" t="str">
        <f>IF(F93&lt;&gt;'Area 5'!$C$107,"changed"," ")</f>
        <v xml:space="preserve"> </v>
      </c>
      <c r="Q93" s="109" t="str">
        <f>IF(G93&lt;&gt;'Area 6'!$C$107,"changed"," ")</f>
        <v xml:space="preserve"> </v>
      </c>
      <c r="R93" s="109" t="str">
        <f>IF(H93&lt;&gt;'Area 7'!$C$107,"changed"," ")</f>
        <v xml:space="preserve"> </v>
      </c>
      <c r="S93" s="109" t="str">
        <f>IF(I93&lt;&gt;'Area 8'!$C$107,"changed"," ")</f>
        <v xml:space="preserve"> </v>
      </c>
      <c r="T93" s="109" t="str">
        <f>IF(J93&lt;&gt;'Area 9'!$C$107,"changed"," ")</f>
        <v xml:space="preserve"> </v>
      </c>
      <c r="U93" s="109" t="str">
        <f>IF(K93&lt;&gt;'Area 10'!$C$107,"changed"," ")</f>
        <v xml:space="preserve"> </v>
      </c>
    </row>
    <row r="94" spans="1:21" hidden="1" x14ac:dyDescent="0.35">
      <c r="A94" s="111" t="s">
        <v>30</v>
      </c>
      <c r="B94" s="107">
        <f>'Area 1'!$J$91</f>
        <v>0.73</v>
      </c>
      <c r="C94" s="107">
        <f>'Area 2'!$J$91</f>
        <v>0.73</v>
      </c>
      <c r="D94" s="107">
        <f>'Area 3'!$J$91</f>
        <v>0.73</v>
      </c>
      <c r="E94" s="107">
        <f>'Area 4'!$J$91</f>
        <v>0.73</v>
      </c>
      <c r="F94" s="107">
        <f>'Area 5'!$J$91</f>
        <v>0.73</v>
      </c>
      <c r="G94" s="107">
        <f>'Area 6'!$J$91</f>
        <v>0.73</v>
      </c>
      <c r="H94" s="107">
        <f>'Area 7'!$J$91</f>
        <v>0.73</v>
      </c>
      <c r="I94" s="107">
        <f>'Area 8'!$J$91</f>
        <v>0.73</v>
      </c>
      <c r="J94" s="107">
        <f>'Area 9'!$J$91</f>
        <v>0.73</v>
      </c>
      <c r="K94" s="107">
        <f>'Area 10'!$J$91</f>
        <v>0.73</v>
      </c>
      <c r="L94" s="109" t="str">
        <f>IF(B94&lt;&gt;'Area 1'!$C$108,"changed"," ")</f>
        <v xml:space="preserve"> </v>
      </c>
      <c r="M94" s="109" t="str">
        <f>IF(C94&lt;&gt;'Area 2'!$C$108,"changed"," ")</f>
        <v xml:space="preserve"> </v>
      </c>
      <c r="N94" s="109" t="str">
        <f>IF(D94&lt;&gt;'Area 3'!$C$108,"changed"," ")</f>
        <v xml:space="preserve"> </v>
      </c>
      <c r="O94" s="109" t="str">
        <f>IF(E94&lt;&gt;'Area 4'!$C$108,"changed"," ")</f>
        <v xml:space="preserve"> </v>
      </c>
      <c r="P94" s="109" t="str">
        <f>IF(F94&lt;&gt;'Area 5'!$C$108,"changed"," ")</f>
        <v xml:space="preserve"> </v>
      </c>
      <c r="Q94" s="109" t="str">
        <f>IF(G94&lt;&gt;'Area 6'!$C$108,"changed"," ")</f>
        <v xml:space="preserve"> </v>
      </c>
      <c r="R94" s="109" t="str">
        <f>IF(H94&lt;&gt;'Area 7'!$C$108,"changed"," ")</f>
        <v xml:space="preserve"> </v>
      </c>
      <c r="S94" s="109" t="str">
        <f>IF(I94&lt;&gt;'Area 8'!$C$108,"changed"," ")</f>
        <v xml:space="preserve"> </v>
      </c>
      <c r="T94" s="109" t="str">
        <f>IF(J94&lt;&gt;'Area 9'!$C$108,"changed"," ")</f>
        <v xml:space="preserve"> </v>
      </c>
      <c r="U94" s="109" t="str">
        <f>IF(K94&lt;&gt;'Area 10'!$C$108,"changed"," ")</f>
        <v xml:space="preserve"> </v>
      </c>
    </row>
    <row r="95" spans="1:21" ht="47" hidden="1" x14ac:dyDescent="0.55000000000000004">
      <c r="A95" s="99" t="s">
        <v>134</v>
      </c>
      <c r="B95" s="108"/>
      <c r="C95" s="108"/>
      <c r="D95" s="108"/>
      <c r="E95" s="108"/>
      <c r="F95" s="108"/>
      <c r="G95" s="108"/>
      <c r="H95" s="108"/>
      <c r="I95" s="108"/>
      <c r="J95" s="108"/>
      <c r="K95" s="108"/>
      <c r="L95" s="108"/>
      <c r="M95" s="108"/>
      <c r="N95" s="108"/>
      <c r="O95" s="108"/>
      <c r="P95" s="108"/>
      <c r="Q95" s="108"/>
      <c r="R95" s="108"/>
      <c r="S95" s="108"/>
      <c r="T95" s="108"/>
      <c r="U95" s="108"/>
    </row>
    <row r="96" spans="1:21" hidden="1" x14ac:dyDescent="0.35">
      <c r="A96" s="103" t="s">
        <v>42</v>
      </c>
      <c r="B96" s="101" t="s">
        <v>108</v>
      </c>
      <c r="C96" s="101" t="s">
        <v>109</v>
      </c>
      <c r="D96" s="101" t="s">
        <v>110</v>
      </c>
      <c r="E96" s="101" t="s">
        <v>111</v>
      </c>
      <c r="F96" s="101" t="s">
        <v>112</v>
      </c>
      <c r="G96" s="101" t="s">
        <v>113</v>
      </c>
      <c r="H96" s="101" t="s">
        <v>114</v>
      </c>
      <c r="I96" s="101" t="s">
        <v>115</v>
      </c>
      <c r="J96" s="101" t="s">
        <v>116</v>
      </c>
      <c r="K96" s="101" t="s">
        <v>117</v>
      </c>
      <c r="L96" s="101" t="s">
        <v>119</v>
      </c>
      <c r="M96" s="103" t="s">
        <v>120</v>
      </c>
      <c r="N96" s="101" t="s">
        <v>121</v>
      </c>
      <c r="O96" s="103" t="s">
        <v>122</v>
      </c>
      <c r="P96" s="101" t="s">
        <v>123</v>
      </c>
      <c r="Q96" s="103" t="s">
        <v>124</v>
      </c>
      <c r="R96" s="101" t="s">
        <v>125</v>
      </c>
      <c r="S96" s="103" t="s">
        <v>126</v>
      </c>
      <c r="T96" s="101" t="s">
        <v>127</v>
      </c>
      <c r="U96" s="101" t="s">
        <v>128</v>
      </c>
    </row>
    <row r="97" spans="1:21" hidden="1" x14ac:dyDescent="0.35">
      <c r="A97" s="111" t="s">
        <v>38</v>
      </c>
      <c r="B97" s="108">
        <f>'Area 1'!$B$67</f>
        <v>0.9</v>
      </c>
      <c r="C97" s="108">
        <f>'Area 2'!$B$67</f>
        <v>0.9</v>
      </c>
      <c r="D97" s="108">
        <f>'Area 3'!$B$67</f>
        <v>0.9</v>
      </c>
      <c r="E97" s="108">
        <f>'Area 4'!$B$67</f>
        <v>0.9</v>
      </c>
      <c r="F97" s="108">
        <f>'Area 5'!$B$67</f>
        <v>0.9</v>
      </c>
      <c r="G97" s="108">
        <f>'Area 6'!$B$67</f>
        <v>0.9</v>
      </c>
      <c r="H97" s="108">
        <f>'Area 7'!$B$67</f>
        <v>0.9</v>
      </c>
      <c r="I97" s="108">
        <f>'Area 8'!$B$67</f>
        <v>0.9</v>
      </c>
      <c r="J97" s="108">
        <f>'Area 9'!$B$67</f>
        <v>0.9</v>
      </c>
      <c r="K97" s="108">
        <f>'Area 10'!$B$67</f>
        <v>0.9</v>
      </c>
      <c r="L97" s="109" t="str">
        <f>IF(B97&lt;&gt;'Area 1'!$B$123,"changed"," ")</f>
        <v xml:space="preserve"> </v>
      </c>
      <c r="M97" s="109" t="str">
        <f>IF(C97&lt;&gt;'Area 2'!$B$123,"changed"," ")</f>
        <v xml:space="preserve"> </v>
      </c>
      <c r="N97" s="109" t="str">
        <f>IF(D97&lt;&gt;'Area 3'!$B$123,"changed"," ")</f>
        <v xml:space="preserve"> </v>
      </c>
      <c r="O97" s="109" t="str">
        <f>IF(E97&lt;&gt;'Area 4'!$B$123,"changed"," ")</f>
        <v xml:space="preserve"> </v>
      </c>
      <c r="P97" s="109" t="str">
        <f>IF(F97&lt;&gt;'Area 5'!$B$123,"changed"," ")</f>
        <v xml:space="preserve"> </v>
      </c>
      <c r="Q97" s="109" t="str">
        <f>IF(G97&lt;&gt;'Area 6'!$B$123,"changed"," ")</f>
        <v xml:space="preserve"> </v>
      </c>
      <c r="R97" s="109" t="str">
        <f>IF(H97&lt;&gt;'Area 7'!$B$123,"changed"," ")</f>
        <v xml:space="preserve"> </v>
      </c>
      <c r="S97" s="109" t="str">
        <f>IF(I97&lt;&gt;'Area 8'!$B$123,"changed"," ")</f>
        <v xml:space="preserve"> </v>
      </c>
      <c r="T97" s="109" t="str">
        <f>IF(J97&lt;&gt;'Area 9'!$B$123,"changed"," ")</f>
        <v xml:space="preserve"> </v>
      </c>
      <c r="U97" s="109" t="str">
        <f>IF(K97&lt;&gt;'Area 10'!$B$123,"changed"," ")</f>
        <v xml:space="preserve"> </v>
      </c>
    </row>
    <row r="98" spans="1:21" ht="29" hidden="1" x14ac:dyDescent="0.35">
      <c r="A98" s="112" t="s">
        <v>46</v>
      </c>
      <c r="B98" s="108">
        <f>'Area 1'!$C$67</f>
        <v>0.9</v>
      </c>
      <c r="C98" s="108">
        <f>'Area 2'!$C$67</f>
        <v>0.9</v>
      </c>
      <c r="D98" s="108">
        <f>'Area 3'!$C$67</f>
        <v>0.9</v>
      </c>
      <c r="E98" s="108">
        <f>'Area 4'!$C$67</f>
        <v>0.9</v>
      </c>
      <c r="F98" s="108">
        <f>'Area 5'!$C$67</f>
        <v>0.9</v>
      </c>
      <c r="G98" s="108">
        <f>'Area 6'!$C$67</f>
        <v>0.9</v>
      </c>
      <c r="H98" s="108">
        <f>'Area 7'!$C$67</f>
        <v>0.9</v>
      </c>
      <c r="I98" s="108">
        <f>'Area 8'!$C$67</f>
        <v>0.9</v>
      </c>
      <c r="J98" s="108">
        <f>'Area 9'!$C$67</f>
        <v>0.9</v>
      </c>
      <c r="K98" s="108">
        <f>'Area 10'!$C$67</f>
        <v>0.9</v>
      </c>
      <c r="L98" s="109" t="str">
        <f>IF(B98&lt;&gt;'Area 1'!$C$123,"changed"," ")</f>
        <v xml:space="preserve"> </v>
      </c>
      <c r="M98" s="109" t="str">
        <f>IF(C98&lt;&gt;'Area 2'!$C$123,"changed"," ")</f>
        <v xml:space="preserve"> </v>
      </c>
      <c r="N98" s="109" t="str">
        <f>IF(D98&lt;&gt;'Area 3'!$C$123,"changed"," ")</f>
        <v xml:space="preserve"> </v>
      </c>
      <c r="O98" s="109" t="str">
        <f>IF(E98&lt;&gt;'Area 4'!$C$123,"changed"," ")</f>
        <v xml:space="preserve"> </v>
      </c>
      <c r="P98" s="109" t="str">
        <f>IF(F98&lt;&gt;'Area 5'!$C$123,"changed"," ")</f>
        <v xml:space="preserve"> </v>
      </c>
      <c r="Q98" s="109" t="str">
        <f>IF(G98&lt;&gt;'Area 6'!$C$123,"changed"," ")</f>
        <v xml:space="preserve"> </v>
      </c>
      <c r="R98" s="109" t="str">
        <f>IF(H98&lt;&gt;'Area 7'!$C$123,"changed"," ")</f>
        <v xml:space="preserve"> </v>
      </c>
      <c r="S98" s="109" t="str">
        <f>IF(I98&lt;&gt;'Area 8'!$C$123,"changed"," ")</f>
        <v xml:space="preserve"> </v>
      </c>
      <c r="T98" s="109" t="str">
        <f>IF(J98&lt;&gt;'Area 9'!$C$123,"changed"," ")</f>
        <v xml:space="preserve"> </v>
      </c>
      <c r="U98" s="109" t="str">
        <f>IF(K98&lt;&gt;'Area 10'!$C$123,"changed"," ")</f>
        <v xml:space="preserve"> </v>
      </c>
    </row>
    <row r="99" spans="1:21" hidden="1" x14ac:dyDescent="0.35">
      <c r="A99" s="13" t="s">
        <v>24</v>
      </c>
      <c r="B99" s="108">
        <f>'Area 1'!$D$67</f>
        <v>0.9</v>
      </c>
      <c r="C99" s="108">
        <f>'Area 2'!$D$67</f>
        <v>0.9</v>
      </c>
      <c r="D99" s="108">
        <f>'Area 3'!$D$67</f>
        <v>0.9</v>
      </c>
      <c r="E99" s="108">
        <f>'Area 4'!$D$67</f>
        <v>0.9</v>
      </c>
      <c r="F99" s="108">
        <f>'Area 5'!$D$67</f>
        <v>0.9</v>
      </c>
      <c r="G99" s="108">
        <f>'Area 6'!$D$67</f>
        <v>0.9</v>
      </c>
      <c r="H99" s="108">
        <f>'Area 7'!$D$67</f>
        <v>0.9</v>
      </c>
      <c r="I99" s="108">
        <f>'Area 8'!$D$67</f>
        <v>0.9</v>
      </c>
      <c r="J99" s="108">
        <f>'Area 9'!$D$67</f>
        <v>0.9</v>
      </c>
      <c r="K99" s="108">
        <f>'Area 10'!$D$67</f>
        <v>0.9</v>
      </c>
      <c r="L99" s="109" t="str">
        <f>IF(B99&lt;&gt;'Area 1'!$D$123,"changed"," ")</f>
        <v xml:space="preserve"> </v>
      </c>
      <c r="M99" s="109" t="str">
        <f>IF(C99&lt;&gt;'Area 2'!$D$123,"changed"," ")</f>
        <v xml:space="preserve"> </v>
      </c>
      <c r="N99" s="109" t="str">
        <f>IF(D99&lt;&gt;'Area 3'!$D$123,"changed"," ")</f>
        <v xml:space="preserve"> </v>
      </c>
      <c r="O99" s="109" t="str">
        <f>IF(E99&lt;&gt;'Area 4'!$D$123,"changed"," ")</f>
        <v xml:space="preserve"> </v>
      </c>
      <c r="P99" s="109" t="str">
        <f>IF(F99&lt;&gt;'Area 5'!$D$123,"changed"," ")</f>
        <v xml:space="preserve"> </v>
      </c>
      <c r="Q99" s="109" t="str">
        <f>IF(G99&lt;&gt;'Area 6'!$D$123,"changed"," ")</f>
        <v xml:space="preserve"> </v>
      </c>
      <c r="R99" s="109" t="str">
        <f>IF(H99&lt;&gt;'Area 7'!$D$123,"changed"," ")</f>
        <v xml:space="preserve"> </v>
      </c>
      <c r="S99" s="109" t="str">
        <f>IF(I99&lt;&gt;'Area 8'!$D$123,"changed"," ")</f>
        <v xml:space="preserve"> </v>
      </c>
      <c r="T99" s="109" t="str">
        <f>IF(J99&lt;&gt;'Area 9'!$D$123,"changed"," ")</f>
        <v xml:space="preserve"> </v>
      </c>
      <c r="U99" s="109" t="str">
        <f>IF(K99&lt;&gt;'Area 10'!$D$123,"changed"," ")</f>
        <v xml:space="preserve"> </v>
      </c>
    </row>
    <row r="100" spans="1:21" hidden="1" x14ac:dyDescent="0.35">
      <c r="A100" s="111" t="s">
        <v>25</v>
      </c>
      <c r="B100" s="108">
        <f>'Area 1'!$E$67</f>
        <v>0.9</v>
      </c>
      <c r="C100" s="108">
        <f>'Area 2'!$E$67</f>
        <v>0.9</v>
      </c>
      <c r="D100" s="108">
        <f>'Area 3'!$E$67</f>
        <v>0.9</v>
      </c>
      <c r="E100" s="108">
        <f>'Area 4'!$E$67</f>
        <v>0.9</v>
      </c>
      <c r="F100" s="108">
        <f>'Area 5'!$E$67</f>
        <v>0.9</v>
      </c>
      <c r="G100" s="108">
        <f>'Area 6'!$E$67</f>
        <v>0.9</v>
      </c>
      <c r="H100" s="108">
        <f>'Area 7'!$E$67</f>
        <v>0.9</v>
      </c>
      <c r="I100" s="108">
        <f>'Area 8'!$E$67</f>
        <v>0.9</v>
      </c>
      <c r="J100" s="108">
        <f>'Area 9'!$E$67</f>
        <v>0.9</v>
      </c>
      <c r="K100" s="108">
        <f>'Area 10'!$E$67</f>
        <v>0.9</v>
      </c>
      <c r="L100" s="109" t="str">
        <f>IF(B100&lt;&gt;'Area 1'!$E$123,"changed"," ")</f>
        <v xml:space="preserve"> </v>
      </c>
      <c r="M100" s="109" t="str">
        <f>IF(C100&lt;&gt;'Area 2'!$E$123,"changed"," ")</f>
        <v xml:space="preserve"> </v>
      </c>
      <c r="N100" s="109" t="str">
        <f>IF(D100&lt;&gt;'Area 3'!$E$123,"changed"," ")</f>
        <v xml:space="preserve"> </v>
      </c>
      <c r="O100" s="109" t="str">
        <f>IF(E100&lt;&gt;'Area 4'!$E$123,"changed"," ")</f>
        <v xml:space="preserve"> </v>
      </c>
      <c r="P100" s="109" t="str">
        <f>IF(F100&lt;&gt;'Area 5'!$E$123,"changed"," ")</f>
        <v xml:space="preserve"> </v>
      </c>
      <c r="Q100" s="109" t="str">
        <f>IF(G100&lt;&gt;'Area 6'!$E$123,"changed"," ")</f>
        <v xml:space="preserve"> </v>
      </c>
      <c r="R100" s="109" t="str">
        <f>IF(H100&lt;&gt;'Area 7'!$E$123,"changed"," ")</f>
        <v xml:space="preserve"> </v>
      </c>
      <c r="S100" s="109" t="str">
        <f>IF(I100&lt;&gt;'Area 8'!$E$123,"changed"," ")</f>
        <v xml:space="preserve"> </v>
      </c>
      <c r="T100" s="109" t="str">
        <f>IF(J100&lt;&gt;'Area 9'!$E$123,"changed"," ")</f>
        <v xml:space="preserve"> </v>
      </c>
      <c r="U100" s="109" t="str">
        <f>IF(K100&lt;&gt;'Area 10'!$E$123,"changed"," ")</f>
        <v xml:space="preserve"> </v>
      </c>
    </row>
    <row r="101" spans="1:21" hidden="1" x14ac:dyDescent="0.35">
      <c r="A101" s="111" t="s">
        <v>40</v>
      </c>
      <c r="B101" s="108">
        <f>'Area 1'!$F$67</f>
        <v>0.9</v>
      </c>
      <c r="C101" s="108">
        <f>'Area 2'!$F$67</f>
        <v>0.9</v>
      </c>
      <c r="D101" s="108">
        <f>'Area 3'!$F$67</f>
        <v>0.9</v>
      </c>
      <c r="E101" s="108">
        <f>'Area 4'!$F$67</f>
        <v>0.9</v>
      </c>
      <c r="F101" s="108">
        <f>'Area 5'!$F$67</f>
        <v>0.9</v>
      </c>
      <c r="G101" s="108">
        <f>'Area 6'!$F$67</f>
        <v>0.9</v>
      </c>
      <c r="H101" s="108">
        <f>'Area 7'!$F$67</f>
        <v>0.9</v>
      </c>
      <c r="I101" s="108">
        <f>'Area 8'!$F$67</f>
        <v>0.9</v>
      </c>
      <c r="J101" s="108">
        <f>'Area 9'!$F$67</f>
        <v>0.9</v>
      </c>
      <c r="K101" s="108">
        <f>'Area 10'!$F$67</f>
        <v>0.9</v>
      </c>
      <c r="L101" s="109" t="str">
        <f>IF(B101&lt;&gt;'Area 1'!$F$123,"changed"," ")</f>
        <v xml:space="preserve"> </v>
      </c>
      <c r="M101" s="109" t="str">
        <f>IF(C101&lt;&gt;'Area 2'!$F$123,"changed"," ")</f>
        <v xml:space="preserve"> </v>
      </c>
      <c r="N101" s="109" t="str">
        <f>IF(D101&lt;&gt;'Area 3'!$F$123,"changed"," ")</f>
        <v xml:space="preserve"> </v>
      </c>
      <c r="O101" s="109" t="str">
        <f>IF(E101&lt;&gt;'Area 4'!$F$123,"changed"," ")</f>
        <v xml:space="preserve"> </v>
      </c>
      <c r="P101" s="109" t="str">
        <f>IF(F101&lt;&gt;'Area 5'!$F$123,"changed"," ")</f>
        <v xml:space="preserve"> </v>
      </c>
      <c r="Q101" s="109" t="str">
        <f>IF(G101&lt;&gt;'Area 6'!$F$123,"changed"," ")</f>
        <v xml:space="preserve"> </v>
      </c>
      <c r="R101" s="109" t="str">
        <f>IF(H101&lt;&gt;'Area 7'!$F$123,"changed"," ")</f>
        <v xml:space="preserve"> </v>
      </c>
      <c r="S101" s="109" t="str">
        <f>IF(I101&lt;&gt;'Area 8'!$F$123,"changed"," ")</f>
        <v xml:space="preserve"> </v>
      </c>
      <c r="T101" s="109" t="str">
        <f>IF(J101&lt;&gt;'Area 9'!$F$123,"changed"," ")</f>
        <v xml:space="preserve"> </v>
      </c>
      <c r="U101" s="109" t="str">
        <f>IF(K101&lt;&gt;'Area 10'!$F$123,"changed"," ")</f>
        <v xml:space="preserve"> </v>
      </c>
    </row>
    <row r="102" spans="1:21" hidden="1" x14ac:dyDescent="0.35">
      <c r="A102" s="111" t="s">
        <v>27</v>
      </c>
      <c r="B102" s="108">
        <f>'Area 1'!$G$67</f>
        <v>0.9</v>
      </c>
      <c r="C102" s="108">
        <f>'Area 2'!$G$67</f>
        <v>0.9</v>
      </c>
      <c r="D102" s="108">
        <f>'Area 3'!$G$67</f>
        <v>0.9</v>
      </c>
      <c r="E102" s="108">
        <f>'Area 4'!$G$67</f>
        <v>0.9</v>
      </c>
      <c r="F102" s="108">
        <f>'Area 5'!$G$67</f>
        <v>0.9</v>
      </c>
      <c r="G102" s="108">
        <f>'Area 6'!$G$67</f>
        <v>0.9</v>
      </c>
      <c r="H102" s="108">
        <f>'Area 7'!$G$67</f>
        <v>0.9</v>
      </c>
      <c r="I102" s="108">
        <f>'Area 8'!$G$67</f>
        <v>0.9</v>
      </c>
      <c r="J102" s="108">
        <f>'Area 9'!$G$67</f>
        <v>0.9</v>
      </c>
      <c r="K102" s="108">
        <f>'Area 10'!$G$67</f>
        <v>0.9</v>
      </c>
      <c r="L102" s="109" t="str">
        <f>IF(B102&lt;&gt;'Area 1'!$G$123,"changed"," ")</f>
        <v xml:space="preserve"> </v>
      </c>
      <c r="M102" s="109" t="str">
        <f>IF(C102&lt;&gt;'Area 2'!$G$123,"changed"," ")</f>
        <v xml:space="preserve"> </v>
      </c>
      <c r="N102" s="109" t="str">
        <f>IF(D102&lt;&gt;'Area 3'!$G$123,"changed"," ")</f>
        <v xml:space="preserve"> </v>
      </c>
      <c r="O102" s="109" t="str">
        <f>IF(E102&lt;&gt;'Area 4'!$G$123,"changed"," ")</f>
        <v xml:space="preserve"> </v>
      </c>
      <c r="P102" s="109" t="str">
        <f>IF(F102&lt;&gt;'Area 5'!$G$123,"changed"," ")</f>
        <v xml:space="preserve"> </v>
      </c>
      <c r="Q102" s="109" t="str">
        <f>IF(G102&lt;&gt;'Area 6'!$G$123,"changed"," ")</f>
        <v xml:space="preserve"> </v>
      </c>
      <c r="R102" s="109" t="str">
        <f>IF(H102&lt;&gt;'Area 7'!$G$123,"changed"," ")</f>
        <v xml:space="preserve"> </v>
      </c>
      <c r="S102" s="109" t="str">
        <f>IF(I102&lt;&gt;'Area 8'!$G$123,"changed"," ")</f>
        <v xml:space="preserve"> </v>
      </c>
      <c r="T102" s="109" t="str">
        <f>IF(J102&lt;&gt;'Area 9'!$G$123,"changed"," ")</f>
        <v xml:space="preserve"> </v>
      </c>
      <c r="U102" s="109" t="str">
        <f>IF(K102&lt;&gt;'Area 10'!$G$123,"changed"," ")</f>
        <v xml:space="preserve"> </v>
      </c>
    </row>
    <row r="103" spans="1:21" hidden="1" x14ac:dyDescent="0.35">
      <c r="A103" s="111" t="s">
        <v>28</v>
      </c>
      <c r="B103" s="108">
        <f>'Area 1'!$H$67</f>
        <v>0.9</v>
      </c>
      <c r="C103" s="108">
        <f>'Area 2'!$H$67</f>
        <v>0.9</v>
      </c>
      <c r="D103" s="108">
        <f>'Area 3'!$H$67</f>
        <v>0.9</v>
      </c>
      <c r="E103" s="108">
        <f>'Area 4'!$H$67</f>
        <v>0.9</v>
      </c>
      <c r="F103" s="108">
        <f>'Area 5'!$H$67</f>
        <v>0.9</v>
      </c>
      <c r="G103" s="108">
        <f>'Area 6'!$H$67</f>
        <v>0.9</v>
      </c>
      <c r="H103" s="108">
        <f>'Area 7'!$H$67</f>
        <v>0.9</v>
      </c>
      <c r="I103" s="108">
        <f>'Area 8'!$H$67</f>
        <v>0.9</v>
      </c>
      <c r="J103" s="108">
        <f>'Area 9'!$H$67</f>
        <v>0.9</v>
      </c>
      <c r="K103" s="108">
        <f>'Area 10'!$H$67</f>
        <v>0.9</v>
      </c>
      <c r="L103" s="109" t="str">
        <f>IF(B103&lt;&gt;'Area 1'!$H$123,"changed"," ")</f>
        <v xml:space="preserve"> </v>
      </c>
      <c r="M103" s="109" t="str">
        <f>IF(C103&lt;&gt;'Area 2'!$H$123,"changed"," ")</f>
        <v xml:space="preserve"> </v>
      </c>
      <c r="N103" s="109" t="str">
        <f>IF(D103&lt;&gt;'Area 3'!$H$123,"changed"," ")</f>
        <v xml:space="preserve"> </v>
      </c>
      <c r="O103" s="109" t="str">
        <f>IF(E103&lt;&gt;'Area 4'!$H$123,"changed"," ")</f>
        <v xml:space="preserve"> </v>
      </c>
      <c r="P103" s="109" t="str">
        <f>IF(F103&lt;&gt;'Area 5'!$H$123,"changed"," ")</f>
        <v xml:space="preserve"> </v>
      </c>
      <c r="Q103" s="109" t="str">
        <f>IF(G103&lt;&gt;'Area 6'!$H$123,"changed"," ")</f>
        <v xml:space="preserve"> </v>
      </c>
      <c r="R103" s="109" t="str">
        <f>IF(H103&lt;&gt;'Area 7'!$H$123,"changed"," ")</f>
        <v xml:space="preserve"> </v>
      </c>
      <c r="S103" s="109" t="str">
        <f>IF(I103&lt;&gt;'Area 8'!$H$123,"changed"," ")</f>
        <v xml:space="preserve"> </v>
      </c>
      <c r="T103" s="109" t="str">
        <f>IF(J103&lt;&gt;'Area 9'!$H$123,"changed"," ")</f>
        <v xml:space="preserve"> </v>
      </c>
      <c r="U103" s="109" t="str">
        <f>IF(K103&lt;&gt;'Area 10'!$H$123,"changed"," ")</f>
        <v xml:space="preserve"> </v>
      </c>
    </row>
    <row r="104" spans="1:21" hidden="1" x14ac:dyDescent="0.35">
      <c r="A104" s="111" t="s">
        <v>29</v>
      </c>
      <c r="B104" s="108">
        <f>'Area 1'!$I$67</f>
        <v>1</v>
      </c>
      <c r="C104" s="108">
        <f>'Area 2'!$I$67</f>
        <v>1</v>
      </c>
      <c r="D104" s="108">
        <f>'Area 3'!$I$67</f>
        <v>1</v>
      </c>
      <c r="E104" s="108">
        <f>'Area 4'!$I$67</f>
        <v>1</v>
      </c>
      <c r="F104" s="108">
        <f>'Area 5'!$I$67</f>
        <v>1</v>
      </c>
      <c r="G104" s="108">
        <f>'Area 6'!$I$67</f>
        <v>1</v>
      </c>
      <c r="H104" s="108">
        <f>'Area 7'!$I$67</f>
        <v>1</v>
      </c>
      <c r="I104" s="108">
        <f>'Area 8'!$I$67</f>
        <v>1</v>
      </c>
      <c r="J104" s="108">
        <f>'Area 9'!$I$67</f>
        <v>1</v>
      </c>
      <c r="K104" s="108">
        <f>'Area 10'!$I$67</f>
        <v>1</v>
      </c>
      <c r="L104" s="109" t="str">
        <f>IF(B104&lt;&gt;'Area 1'!$I$123,"changed"," ")</f>
        <v xml:space="preserve"> </v>
      </c>
      <c r="M104" s="109" t="str">
        <f>IF(C104&lt;&gt;'Area 2'!$I$123,"changed"," ")</f>
        <v xml:space="preserve"> </v>
      </c>
      <c r="N104" s="109" t="str">
        <f>IF(D104&lt;&gt;'Area 3'!$I$123,"changed"," ")</f>
        <v xml:space="preserve"> </v>
      </c>
      <c r="O104" s="109" t="str">
        <f>IF(E104&lt;&gt;'Area 4'!$I$123,"changed"," ")</f>
        <v xml:space="preserve"> </v>
      </c>
      <c r="P104" s="109" t="str">
        <f>IF(F104&lt;&gt;'Area 5'!$I$123,"changed"," ")</f>
        <v xml:space="preserve"> </v>
      </c>
      <c r="Q104" s="109" t="str">
        <f>IF(G104&lt;&gt;'Area 6'!$I$123,"changed"," ")</f>
        <v xml:space="preserve"> </v>
      </c>
      <c r="R104" s="109" t="str">
        <f>IF(H104&lt;&gt;'Area 7'!$I$123,"changed"," ")</f>
        <v xml:space="preserve"> </v>
      </c>
      <c r="S104" s="109" t="str">
        <f>IF(I104&lt;&gt;'Area 8'!$I$123,"changed"," ")</f>
        <v xml:space="preserve"> </v>
      </c>
      <c r="T104" s="109" t="str">
        <f>IF(J104&lt;&gt;'Area 9'!$I$123,"changed"," ")</f>
        <v xml:space="preserve"> </v>
      </c>
      <c r="U104" s="109" t="str">
        <f>IF(K104&lt;&gt;'Area 10'!$I$123,"changed"," ")</f>
        <v xml:space="preserve"> </v>
      </c>
    </row>
    <row r="105" spans="1:21" hidden="1" x14ac:dyDescent="0.35">
      <c r="A105" s="111" t="s">
        <v>30</v>
      </c>
      <c r="B105" s="108">
        <f>'Area 1'!$J$67</f>
        <v>1</v>
      </c>
      <c r="C105" s="108">
        <f>'Area 2'!$J$67</f>
        <v>1</v>
      </c>
      <c r="D105" s="108">
        <f>'Area 3'!$J$67</f>
        <v>1</v>
      </c>
      <c r="E105" s="108">
        <f>'Area 4'!$J$67</f>
        <v>1</v>
      </c>
      <c r="F105" s="108">
        <f>'Area 5'!$J$67</f>
        <v>1</v>
      </c>
      <c r="G105" s="108">
        <f>'Area 6'!$J$67</f>
        <v>1</v>
      </c>
      <c r="H105" s="108">
        <f>'Area 7'!$J$67</f>
        <v>1</v>
      </c>
      <c r="I105" s="108">
        <f>'Area 8'!$J$67</f>
        <v>1</v>
      </c>
      <c r="J105" s="108">
        <f>'Area 9'!$J$67</f>
        <v>1</v>
      </c>
      <c r="K105" s="108">
        <f>'Area 10'!$J$67</f>
        <v>1</v>
      </c>
      <c r="L105" s="109" t="str">
        <f>IF(B105&lt;&gt;'Area 1'!$J$123,"changed"," ")</f>
        <v xml:space="preserve"> </v>
      </c>
      <c r="M105" s="109" t="str">
        <f>IF(C105&lt;&gt;'Area 2'!$J$123,"changed"," ")</f>
        <v xml:space="preserve"> </v>
      </c>
      <c r="N105" s="109" t="str">
        <f>IF(D105&lt;&gt;'Area 3'!$J$123,"changed"," ")</f>
        <v xml:space="preserve"> </v>
      </c>
      <c r="O105" s="109" t="str">
        <f>IF(E105&lt;&gt;'Area 4'!$J$123,"changed"," ")</f>
        <v xml:space="preserve"> </v>
      </c>
      <c r="P105" s="109" t="str">
        <f>IF(F105&lt;&gt;'Area 5'!$J$123,"changed"," ")</f>
        <v xml:space="preserve"> </v>
      </c>
      <c r="Q105" s="109" t="str">
        <f>IF(G105&lt;&gt;'Area 6'!$J$123,"changed"," ")</f>
        <v xml:space="preserve"> </v>
      </c>
      <c r="R105" s="109" t="str">
        <f>IF(H105&lt;&gt;'Area 7'!$J$123,"changed"," ")</f>
        <v xml:space="preserve"> </v>
      </c>
      <c r="S105" s="109" t="str">
        <f>IF(I105&lt;&gt;'Area 8'!$J$123,"changed"," ")</f>
        <v xml:space="preserve"> </v>
      </c>
      <c r="T105" s="109" t="str">
        <f>IF(J105&lt;&gt;'Area 9'!$J$123,"changed"," ")</f>
        <v xml:space="preserve"> </v>
      </c>
      <c r="U105" s="109" t="str">
        <f>IF(K105&lt;&gt;'Area 10'!$J$123,"changed"," ")</f>
        <v xml:space="preserve"> </v>
      </c>
    </row>
    <row r="106" spans="1:21" ht="47" hidden="1" x14ac:dyDescent="0.55000000000000004">
      <c r="A106" s="99" t="s">
        <v>135</v>
      </c>
      <c r="B106" s="108"/>
      <c r="C106" s="108"/>
      <c r="D106" s="108"/>
      <c r="E106" s="108"/>
      <c r="F106" s="108"/>
      <c r="G106" s="108"/>
      <c r="H106" s="108"/>
      <c r="I106" s="108"/>
      <c r="J106" s="108"/>
      <c r="K106" s="108"/>
      <c r="L106" s="108"/>
      <c r="M106" s="108"/>
      <c r="N106" s="108"/>
      <c r="O106" s="108"/>
      <c r="P106" s="108"/>
      <c r="Q106" s="108"/>
      <c r="R106" s="108"/>
      <c r="S106" s="108"/>
      <c r="T106" s="108"/>
      <c r="U106" s="108"/>
    </row>
    <row r="107" spans="1:21" hidden="1" x14ac:dyDescent="0.35">
      <c r="A107" s="103" t="s">
        <v>42</v>
      </c>
      <c r="B107" s="101" t="s">
        <v>108</v>
      </c>
      <c r="C107" s="101" t="s">
        <v>109</v>
      </c>
      <c r="D107" s="101" t="s">
        <v>110</v>
      </c>
      <c r="E107" s="101" t="s">
        <v>111</v>
      </c>
      <c r="F107" s="101" t="s">
        <v>112</v>
      </c>
      <c r="G107" s="101" t="s">
        <v>113</v>
      </c>
      <c r="H107" s="101" t="s">
        <v>114</v>
      </c>
      <c r="I107" s="101" t="s">
        <v>115</v>
      </c>
      <c r="J107" s="101" t="s">
        <v>116</v>
      </c>
      <c r="K107" s="101" t="s">
        <v>117</v>
      </c>
      <c r="L107" s="101" t="s">
        <v>119</v>
      </c>
      <c r="M107" s="103" t="s">
        <v>120</v>
      </c>
      <c r="N107" s="101" t="s">
        <v>121</v>
      </c>
      <c r="O107" s="103" t="s">
        <v>122</v>
      </c>
      <c r="P107" s="101" t="s">
        <v>123</v>
      </c>
      <c r="Q107" s="103" t="s">
        <v>124</v>
      </c>
      <c r="R107" s="101" t="s">
        <v>125</v>
      </c>
      <c r="S107" s="103" t="s">
        <v>126</v>
      </c>
      <c r="T107" s="101" t="s">
        <v>127</v>
      </c>
      <c r="U107" s="101" t="s">
        <v>128</v>
      </c>
    </row>
    <row r="108" spans="1:21" hidden="1" x14ac:dyDescent="0.35">
      <c r="A108" s="111" t="s">
        <v>38</v>
      </c>
      <c r="B108" s="108">
        <f>'Area 1'!$B$68</f>
        <v>0.2</v>
      </c>
      <c r="C108" s="108">
        <f>'Area 2'!$B$68</f>
        <v>0.2</v>
      </c>
      <c r="D108" s="108">
        <f>'Area 3'!$B$68</f>
        <v>0.2</v>
      </c>
      <c r="E108" s="108">
        <f>'Area 4'!$B$68</f>
        <v>0.2</v>
      </c>
      <c r="F108" s="108">
        <f>'Area 5'!$B$68</f>
        <v>0.2</v>
      </c>
      <c r="G108" s="108">
        <f>'Area 6'!$B$68</f>
        <v>0.2</v>
      </c>
      <c r="H108" s="108">
        <f>'Area 7'!$B$68</f>
        <v>0.2</v>
      </c>
      <c r="I108" s="108">
        <f>'Area 8'!$B$68</f>
        <v>0.2</v>
      </c>
      <c r="J108" s="108">
        <f>'Area 9'!$B$68</f>
        <v>0.2</v>
      </c>
      <c r="K108" s="108">
        <f>'Area 10'!$B$68</f>
        <v>0.2</v>
      </c>
      <c r="L108" s="109" t="str">
        <f>IF(B108&lt;&gt;'Area 1'!$B$124,"changed"," ")</f>
        <v xml:space="preserve"> </v>
      </c>
      <c r="M108" s="109" t="str">
        <f>IF(C108&lt;&gt;'Area 1'!$B$124,"changed"," ")</f>
        <v xml:space="preserve"> </v>
      </c>
      <c r="N108" s="109" t="str">
        <f>IF(D108&lt;&gt;'Area 1'!$B$124,"changed"," ")</f>
        <v xml:space="preserve"> </v>
      </c>
      <c r="O108" s="109" t="str">
        <f>IF(E108&lt;&gt;'Area 1'!$B$124,"changed"," ")</f>
        <v xml:space="preserve"> </v>
      </c>
      <c r="P108" s="109" t="str">
        <f>IF(F108&lt;&gt;'Area 1'!$B$124,"changed"," ")</f>
        <v xml:space="preserve"> </v>
      </c>
      <c r="Q108" s="109" t="str">
        <f>IF(G108&lt;&gt;'Area 1'!$B$124,"changed"," ")</f>
        <v xml:space="preserve"> </v>
      </c>
      <c r="R108" s="109" t="str">
        <f>IF(H108&lt;&gt;'Area 1'!$B$124,"changed"," ")</f>
        <v xml:space="preserve"> </v>
      </c>
      <c r="S108" s="109" t="str">
        <f>IF(I108&lt;&gt;'Area 1'!$B$124,"changed"," ")</f>
        <v xml:space="preserve"> </v>
      </c>
      <c r="T108" s="109" t="str">
        <f>IF(J108&lt;&gt;'Area 1'!$B$124,"changed"," ")</f>
        <v xml:space="preserve"> </v>
      </c>
      <c r="U108" s="109" t="str">
        <f>IF(K108&lt;&gt;'Area 1'!$B$124,"changed"," ")</f>
        <v xml:space="preserve"> </v>
      </c>
    </row>
    <row r="109" spans="1:21" ht="29" hidden="1" x14ac:dyDescent="0.35">
      <c r="A109" s="112" t="s">
        <v>46</v>
      </c>
      <c r="B109" s="108">
        <f>'Area 1'!$C$68</f>
        <v>0.9</v>
      </c>
      <c r="C109" s="108">
        <f>'Area 2'!$C$68</f>
        <v>0.9</v>
      </c>
      <c r="D109" s="108">
        <f>'Area 3'!$C$68</f>
        <v>0.9</v>
      </c>
      <c r="E109" s="108">
        <f>'Area 4'!$C$68</f>
        <v>0.9</v>
      </c>
      <c r="F109" s="108">
        <f>'Area 5'!$C$68</f>
        <v>0.9</v>
      </c>
      <c r="G109" s="108">
        <f>'Area 6'!$C$68</f>
        <v>0.9</v>
      </c>
      <c r="H109" s="108">
        <f>'Area 7'!$C$68</f>
        <v>0.9</v>
      </c>
      <c r="I109" s="108">
        <f>'Area 8'!$C$68</f>
        <v>0.9</v>
      </c>
      <c r="J109" s="108">
        <f>'Area 9'!$C$68</f>
        <v>0.9</v>
      </c>
      <c r="K109" s="108">
        <f>'Area 10'!$C$68</f>
        <v>0.9</v>
      </c>
      <c r="L109" s="109" t="str">
        <f>IF(B109&lt;&gt;'Area 1'!$C$124,"changed"," ")</f>
        <v xml:space="preserve"> </v>
      </c>
      <c r="M109" s="109" t="str">
        <f>IF(C109&lt;&gt;'Area 1'!$C$124,"changed"," ")</f>
        <v xml:space="preserve"> </v>
      </c>
      <c r="N109" s="109" t="str">
        <f>IF(D109&lt;&gt;'Area 1'!$C$124,"changed"," ")</f>
        <v xml:space="preserve"> </v>
      </c>
      <c r="O109" s="109" t="str">
        <f>IF(E109&lt;&gt;'Area 1'!$C$124,"changed"," ")</f>
        <v xml:space="preserve"> </v>
      </c>
      <c r="P109" s="109" t="str">
        <f>IF(F109&lt;&gt;'Area 1'!$C$124,"changed"," ")</f>
        <v xml:space="preserve"> </v>
      </c>
      <c r="Q109" s="109" t="str">
        <f>IF(G109&lt;&gt;'Area 1'!$C$124,"changed"," ")</f>
        <v xml:space="preserve"> </v>
      </c>
      <c r="R109" s="109" t="str">
        <f>IF(H109&lt;&gt;'Area 1'!$C$124,"changed"," ")</f>
        <v xml:space="preserve"> </v>
      </c>
      <c r="S109" s="109" t="str">
        <f>IF(I109&lt;&gt;'Area 1'!$C$124,"changed"," ")</f>
        <v xml:space="preserve"> </v>
      </c>
      <c r="T109" s="109" t="str">
        <f>IF(J109&lt;&gt;'Area 1'!$C$124,"changed"," ")</f>
        <v xml:space="preserve"> </v>
      </c>
      <c r="U109" s="109" t="str">
        <f>IF(K109&lt;&gt;'Area 1'!$C$124,"changed"," ")</f>
        <v xml:space="preserve"> </v>
      </c>
    </row>
    <row r="110" spans="1:21" hidden="1" x14ac:dyDescent="0.35">
      <c r="A110" s="13" t="s">
        <v>24</v>
      </c>
      <c r="B110" s="108">
        <f>'Area 1'!$D$68</f>
        <v>0</v>
      </c>
      <c r="C110" s="108">
        <f>'Area 2'!$D$68</f>
        <v>0</v>
      </c>
      <c r="D110" s="108">
        <f>'Area 3'!$D$68</f>
        <v>0</v>
      </c>
      <c r="E110" s="108">
        <f>'Area 4'!$D$68</f>
        <v>0</v>
      </c>
      <c r="F110" s="108">
        <f>'Area 5'!$D$68</f>
        <v>0</v>
      </c>
      <c r="G110" s="108">
        <f>'Area 6'!$D$68</f>
        <v>0</v>
      </c>
      <c r="H110" s="108">
        <f>'Area 7'!$D$68</f>
        <v>0</v>
      </c>
      <c r="I110" s="108">
        <f>'Area 8'!$D$68</f>
        <v>0</v>
      </c>
      <c r="J110" s="108">
        <f>'Area 9'!$D$68</f>
        <v>0</v>
      </c>
      <c r="K110" s="108">
        <f>'Area 10'!$D$68</f>
        <v>0</v>
      </c>
      <c r="L110" s="109" t="str">
        <f>IF(B110&lt;&gt;'Area 1'!$D$124,"changed"," ")</f>
        <v xml:space="preserve"> </v>
      </c>
      <c r="M110" s="109" t="str">
        <f>IF(C110&lt;&gt;'Area 1'!$D$124,"changed"," ")</f>
        <v xml:space="preserve"> </v>
      </c>
      <c r="N110" s="109" t="str">
        <f>IF(D110&lt;&gt;'Area 1'!$D$124,"changed"," ")</f>
        <v xml:space="preserve"> </v>
      </c>
      <c r="O110" s="109" t="str">
        <f>IF(E110&lt;&gt;'Area 1'!$D$124,"changed"," ")</f>
        <v xml:space="preserve"> </v>
      </c>
      <c r="P110" s="109" t="str">
        <f>IF(F110&lt;&gt;'Area 1'!$D$124,"changed"," ")</f>
        <v xml:space="preserve"> </v>
      </c>
      <c r="Q110" s="109" t="str">
        <f>IF(G110&lt;&gt;'Area 1'!$D$124,"changed"," ")</f>
        <v xml:space="preserve"> </v>
      </c>
      <c r="R110" s="109" t="str">
        <f>IF(H110&lt;&gt;'Area 1'!$D$124,"changed"," ")</f>
        <v xml:space="preserve"> </v>
      </c>
      <c r="S110" s="109" t="str">
        <f>IF(I110&lt;&gt;'Area 1'!$D$124,"changed"," ")</f>
        <v xml:space="preserve"> </v>
      </c>
      <c r="T110" s="109" t="str">
        <f>IF(J110&lt;&gt;'Area 1'!$D$124,"changed"," ")</f>
        <v xml:space="preserve"> </v>
      </c>
      <c r="U110" s="109" t="str">
        <f>IF(K110&lt;&gt;'Area 1'!$D$124,"changed"," ")</f>
        <v xml:space="preserve"> </v>
      </c>
    </row>
    <row r="111" spans="1:21" hidden="1" x14ac:dyDescent="0.35">
      <c r="A111" s="111" t="s">
        <v>25</v>
      </c>
      <c r="B111" s="108">
        <f>'Area 1'!$E$68</f>
        <v>0</v>
      </c>
      <c r="C111" s="108">
        <f>'Area 2'!$E$68</f>
        <v>0</v>
      </c>
      <c r="D111" s="108">
        <f>'Area 3'!$E$68</f>
        <v>0</v>
      </c>
      <c r="E111" s="108">
        <f>'Area 4'!$E$68</f>
        <v>0</v>
      </c>
      <c r="F111" s="108">
        <f>'Area 5'!$E$68</f>
        <v>0</v>
      </c>
      <c r="G111" s="108">
        <f>'Area 6'!$E$68</f>
        <v>0</v>
      </c>
      <c r="H111" s="108">
        <f>'Area 7'!$E$68</f>
        <v>0</v>
      </c>
      <c r="I111" s="108">
        <f>'Area 8'!$E$68</f>
        <v>0</v>
      </c>
      <c r="J111" s="108">
        <f>'Area 9'!$E$68</f>
        <v>0</v>
      </c>
      <c r="K111" s="108">
        <f>'Area 10'!$E$68</f>
        <v>0</v>
      </c>
      <c r="L111" s="109" t="str">
        <f>IF(B111&lt;&gt;'Area 1'!$E$124,"changed"," ")</f>
        <v xml:space="preserve"> </v>
      </c>
      <c r="M111" s="109" t="str">
        <f>IF(C111&lt;&gt;'Area 1'!$E$124,"changed"," ")</f>
        <v xml:space="preserve"> </v>
      </c>
      <c r="N111" s="109" t="str">
        <f>IF(D111&lt;&gt;'Area 1'!$E$124,"changed"," ")</f>
        <v xml:space="preserve"> </v>
      </c>
      <c r="O111" s="109" t="str">
        <f>IF(E111&lt;&gt;'Area 1'!$E$124,"changed"," ")</f>
        <v xml:space="preserve"> </v>
      </c>
      <c r="P111" s="109" t="str">
        <f>IF(F111&lt;&gt;'Area 1'!$E$124,"changed"," ")</f>
        <v xml:space="preserve"> </v>
      </c>
      <c r="Q111" s="109" t="str">
        <f>IF(G111&lt;&gt;'Area 1'!$E$124,"changed"," ")</f>
        <v xml:space="preserve"> </v>
      </c>
      <c r="R111" s="109" t="str">
        <f>IF(H111&lt;&gt;'Area 1'!$E$124,"changed"," ")</f>
        <v xml:space="preserve"> </v>
      </c>
      <c r="S111" s="109" t="str">
        <f>IF(I111&lt;&gt;'Area 1'!$E$124,"changed"," ")</f>
        <v xml:space="preserve"> </v>
      </c>
      <c r="T111" s="109" t="str">
        <f>IF(J111&lt;&gt;'Area 1'!$E$124,"changed"," ")</f>
        <v xml:space="preserve"> </v>
      </c>
      <c r="U111" s="109" t="str">
        <f>IF(K111&lt;&gt;'Area 1'!$E$124,"changed"," ")</f>
        <v xml:space="preserve"> </v>
      </c>
    </row>
    <row r="112" spans="1:21" hidden="1" x14ac:dyDescent="0.35">
      <c r="A112" s="111" t="s">
        <v>40</v>
      </c>
      <c r="B112" s="108">
        <f>'Area 1'!$F$68</f>
        <v>0.2</v>
      </c>
      <c r="C112" s="108">
        <f>'Area 2'!$F$68</f>
        <v>0.2</v>
      </c>
      <c r="D112" s="108">
        <f>'Area 3'!$F$68</f>
        <v>0.2</v>
      </c>
      <c r="E112" s="108">
        <f>'Area 4'!$F$68</f>
        <v>0.2</v>
      </c>
      <c r="F112" s="108">
        <f>'Area 5'!$F$68</f>
        <v>0.2</v>
      </c>
      <c r="G112" s="108">
        <f>'Area 6'!$F$68</f>
        <v>0.2</v>
      </c>
      <c r="H112" s="108">
        <f>'Area 7'!$F$68</f>
        <v>0.2</v>
      </c>
      <c r="I112" s="108">
        <f>'Area 8'!$F$68</f>
        <v>0.2</v>
      </c>
      <c r="J112" s="108">
        <f>'Area 9'!$F$68</f>
        <v>0.2</v>
      </c>
      <c r="K112" s="108">
        <f>'Area 10'!$F$68</f>
        <v>0.2</v>
      </c>
      <c r="L112" s="109" t="str">
        <f>IF(B112&lt;&gt;'Area 1'!$F$124,"changed"," ")</f>
        <v xml:space="preserve"> </v>
      </c>
      <c r="M112" s="109" t="str">
        <f>IF(C112&lt;&gt;'Area 1'!$F$124,"changed"," ")</f>
        <v xml:space="preserve"> </v>
      </c>
      <c r="N112" s="109" t="str">
        <f>IF(D112&lt;&gt;'Area 1'!$F$124,"changed"," ")</f>
        <v xml:space="preserve"> </v>
      </c>
      <c r="O112" s="109" t="str">
        <f>IF(E112&lt;&gt;'Area 1'!$F$124,"changed"," ")</f>
        <v xml:space="preserve"> </v>
      </c>
      <c r="P112" s="109" t="str">
        <f>IF(F112&lt;&gt;'Area 1'!$F$124,"changed"," ")</f>
        <v xml:space="preserve"> </v>
      </c>
      <c r="Q112" s="109" t="str">
        <f>IF(G112&lt;&gt;'Area 1'!$F$124,"changed"," ")</f>
        <v xml:space="preserve"> </v>
      </c>
      <c r="R112" s="109" t="str">
        <f>IF(H112&lt;&gt;'Area 1'!$F$124,"changed"," ")</f>
        <v xml:space="preserve"> </v>
      </c>
      <c r="S112" s="109" t="str">
        <f>IF(I112&lt;&gt;'Area 1'!$F$124,"changed"," ")</f>
        <v xml:space="preserve"> </v>
      </c>
      <c r="T112" s="109" t="str">
        <f>IF(J112&lt;&gt;'Area 1'!$F$124,"changed"," ")</f>
        <v xml:space="preserve"> </v>
      </c>
      <c r="U112" s="109" t="str">
        <f>IF(K112&lt;&gt;'Area 1'!$F$124,"changed"," ")</f>
        <v xml:space="preserve"> </v>
      </c>
    </row>
    <row r="113" spans="1:21" hidden="1" x14ac:dyDescent="0.35">
      <c r="A113" s="111" t="s">
        <v>27</v>
      </c>
      <c r="B113" s="108">
        <f>'Area 1'!$G$68</f>
        <v>0</v>
      </c>
      <c r="C113" s="108">
        <f>'Area 2'!$G$68</f>
        <v>0</v>
      </c>
      <c r="D113" s="108">
        <f>'Area 3'!$G$68</f>
        <v>0</v>
      </c>
      <c r="E113" s="108">
        <f>'Area 4'!$G$68</f>
        <v>0</v>
      </c>
      <c r="F113" s="108">
        <f>'Area 5'!$G$68</f>
        <v>0</v>
      </c>
      <c r="G113" s="108">
        <f>'Area 6'!$G$68</f>
        <v>0</v>
      </c>
      <c r="H113" s="108">
        <f>'Area 7'!$G$68</f>
        <v>0</v>
      </c>
      <c r="I113" s="108">
        <f>'Area 8'!$G$68</f>
        <v>0</v>
      </c>
      <c r="J113" s="108">
        <f>'Area 9'!$G$68</f>
        <v>0</v>
      </c>
      <c r="K113" s="108">
        <f>'Area 10'!$G$68</f>
        <v>0</v>
      </c>
      <c r="L113" s="109" t="str">
        <f>IF(B113&lt;&gt;'Area 1'!$G$124,"changed"," ")</f>
        <v xml:space="preserve"> </v>
      </c>
      <c r="M113" s="109" t="str">
        <f>IF(C113&lt;&gt;'Area 1'!$G$124,"changed"," ")</f>
        <v xml:space="preserve"> </v>
      </c>
      <c r="N113" s="109" t="str">
        <f>IF(D113&lt;&gt;'Area 1'!$G$124,"changed"," ")</f>
        <v xml:space="preserve"> </v>
      </c>
      <c r="O113" s="109" t="str">
        <f>IF(E113&lt;&gt;'Area 1'!$G$124,"changed"," ")</f>
        <v xml:space="preserve"> </v>
      </c>
      <c r="P113" s="109" t="str">
        <f>IF(F113&lt;&gt;'Area 1'!$G$124,"changed"," ")</f>
        <v xml:space="preserve"> </v>
      </c>
      <c r="Q113" s="109" t="str">
        <f>IF(G113&lt;&gt;'Area 1'!$G$124,"changed"," ")</f>
        <v xml:space="preserve"> </v>
      </c>
      <c r="R113" s="109" t="str">
        <f>IF(H113&lt;&gt;'Area 1'!$G$124,"changed"," ")</f>
        <v xml:space="preserve"> </v>
      </c>
      <c r="S113" s="109" t="str">
        <f>IF(I113&lt;&gt;'Area 1'!$G$124,"changed"," ")</f>
        <v xml:space="preserve"> </v>
      </c>
      <c r="T113" s="109" t="str">
        <f>IF(J113&lt;&gt;'Area 1'!$G$124,"changed"," ")</f>
        <v xml:space="preserve"> </v>
      </c>
      <c r="U113" s="109" t="str">
        <f>IF(K113&lt;&gt;'Area 1'!$G$124,"changed"," ")</f>
        <v xml:space="preserve"> </v>
      </c>
    </row>
    <row r="114" spans="1:21" hidden="1" x14ac:dyDescent="0.35">
      <c r="A114" s="111" t="s">
        <v>28</v>
      </c>
      <c r="B114" s="108">
        <f>'Area 1'!$H$68</f>
        <v>0</v>
      </c>
      <c r="C114" s="108">
        <f>'Area 2'!$H$68</f>
        <v>0</v>
      </c>
      <c r="D114" s="108">
        <f>'Area 3'!$H$68</f>
        <v>0</v>
      </c>
      <c r="E114" s="108">
        <f>'Area 4'!$H$68</f>
        <v>0</v>
      </c>
      <c r="F114" s="108">
        <f>'Area 5'!$H$68</f>
        <v>0</v>
      </c>
      <c r="G114" s="108">
        <f>'Area 6'!$H$68</f>
        <v>0</v>
      </c>
      <c r="H114" s="108">
        <f>'Area 7'!$H$68</f>
        <v>0</v>
      </c>
      <c r="I114" s="108">
        <f>'Area 8'!$H$68</f>
        <v>0</v>
      </c>
      <c r="J114" s="108">
        <f>'Area 9'!$H$68</f>
        <v>0</v>
      </c>
      <c r="K114" s="108">
        <f>'Area 10'!$H$68</f>
        <v>0</v>
      </c>
      <c r="L114" s="109" t="str">
        <f>IF(B114&lt;&gt;'Area 1'!$H$124,"changed"," ")</f>
        <v xml:space="preserve"> </v>
      </c>
      <c r="M114" s="109" t="str">
        <f>IF(C114&lt;&gt;'Area 1'!$H$124,"changed"," ")</f>
        <v xml:space="preserve"> </v>
      </c>
      <c r="N114" s="109" t="str">
        <f>IF(D114&lt;&gt;'Area 1'!$H$124,"changed"," ")</f>
        <v xml:space="preserve"> </v>
      </c>
      <c r="O114" s="109" t="str">
        <f>IF(E114&lt;&gt;'Area 1'!$H$124,"changed"," ")</f>
        <v xml:space="preserve"> </v>
      </c>
      <c r="P114" s="109" t="str">
        <f>IF(F114&lt;&gt;'Area 1'!$H$124,"changed"," ")</f>
        <v xml:space="preserve"> </v>
      </c>
      <c r="Q114" s="109" t="str">
        <f>IF(G114&lt;&gt;'Area 1'!$H$124,"changed"," ")</f>
        <v xml:space="preserve"> </v>
      </c>
      <c r="R114" s="109" t="str">
        <f>IF(H114&lt;&gt;'Area 1'!$H$124,"changed"," ")</f>
        <v xml:space="preserve"> </v>
      </c>
      <c r="S114" s="109" t="str">
        <f>IF(I114&lt;&gt;'Area 1'!$H$124,"changed"," ")</f>
        <v xml:space="preserve"> </v>
      </c>
      <c r="T114" s="109" t="str">
        <f>IF(J114&lt;&gt;'Area 1'!$H$124,"changed"," ")</f>
        <v xml:space="preserve"> </v>
      </c>
      <c r="U114" s="109" t="str">
        <f>IF(K114&lt;&gt;'Area 1'!$H$124,"changed"," ")</f>
        <v xml:space="preserve"> </v>
      </c>
    </row>
    <row r="115" spans="1:21" hidden="1" x14ac:dyDescent="0.35">
      <c r="A115" s="111" t="s">
        <v>29</v>
      </c>
      <c r="B115" s="108">
        <f>'Area 1'!$I$68</f>
        <v>0</v>
      </c>
      <c r="C115" s="108">
        <f>'Area 2'!$I$68</f>
        <v>0</v>
      </c>
      <c r="D115" s="108">
        <f>'Area 3'!$I$68</f>
        <v>0</v>
      </c>
      <c r="E115" s="108">
        <f>'Area 4'!$I$68</f>
        <v>0</v>
      </c>
      <c r="F115" s="108">
        <f>'Area 5'!$I$68</f>
        <v>0</v>
      </c>
      <c r="G115" s="108">
        <f>'Area 6'!$I$68</f>
        <v>0</v>
      </c>
      <c r="H115" s="108">
        <f>'Area 7'!$I$68</f>
        <v>0</v>
      </c>
      <c r="I115" s="108">
        <f>'Area 8'!$I$68</f>
        <v>0</v>
      </c>
      <c r="J115" s="108">
        <f>'Area 9'!$I$68</f>
        <v>0</v>
      </c>
      <c r="K115" s="108">
        <f>'Area 10'!$I$68</f>
        <v>0</v>
      </c>
      <c r="L115" s="109" t="str">
        <f>IF(B115&lt;&gt;'Area 1'!$I$124,"changed"," ")</f>
        <v xml:space="preserve"> </v>
      </c>
      <c r="M115" s="109" t="str">
        <f>IF(C115&lt;&gt;'Area 1'!$I$124,"changed"," ")</f>
        <v xml:space="preserve"> </v>
      </c>
      <c r="N115" s="109" t="str">
        <f>IF(D115&lt;&gt;'Area 1'!$I$124,"changed"," ")</f>
        <v xml:space="preserve"> </v>
      </c>
      <c r="O115" s="109" t="str">
        <f>IF(E115&lt;&gt;'Area 1'!$I$124,"changed"," ")</f>
        <v xml:space="preserve"> </v>
      </c>
      <c r="P115" s="109" t="str">
        <f>IF(F115&lt;&gt;'Area 1'!$I$124,"changed"," ")</f>
        <v xml:space="preserve"> </v>
      </c>
      <c r="Q115" s="109" t="str">
        <f>IF(G115&lt;&gt;'Area 1'!$I$124,"changed"," ")</f>
        <v xml:space="preserve"> </v>
      </c>
      <c r="R115" s="109" t="str">
        <f>IF(H115&lt;&gt;'Area 1'!$I$124,"changed"," ")</f>
        <v xml:space="preserve"> </v>
      </c>
      <c r="S115" s="109" t="str">
        <f>IF(I115&lt;&gt;'Area 1'!$I$124,"changed"," ")</f>
        <v xml:space="preserve"> </v>
      </c>
      <c r="T115" s="109" t="str">
        <f>IF(J115&lt;&gt;'Area 1'!$I$124,"changed"," ")</f>
        <v xml:space="preserve"> </v>
      </c>
      <c r="U115" s="109" t="str">
        <f>IF(K115&lt;&gt;'Area 1'!$I$124,"changed"," ")</f>
        <v xml:space="preserve"> </v>
      </c>
    </row>
    <row r="116" spans="1:21" hidden="1" x14ac:dyDescent="0.35">
      <c r="A116" s="111" t="s">
        <v>30</v>
      </c>
      <c r="B116" s="108">
        <f>'Area 1'!$J$68</f>
        <v>0</v>
      </c>
      <c r="C116" s="108">
        <f>'Area 2'!$J$68</f>
        <v>0</v>
      </c>
      <c r="D116" s="108">
        <f>'Area 3'!$J$68</f>
        <v>0</v>
      </c>
      <c r="E116" s="108">
        <f>'Area 4'!$J$68</f>
        <v>0</v>
      </c>
      <c r="F116" s="108">
        <f>'Area 5'!$J$68</f>
        <v>0</v>
      </c>
      <c r="G116" s="108">
        <f>'Area 6'!$J$68</f>
        <v>0</v>
      </c>
      <c r="H116" s="108">
        <f>'Area 7'!$J$68</f>
        <v>0</v>
      </c>
      <c r="I116" s="108">
        <f>'Area 8'!$J$68</f>
        <v>0</v>
      </c>
      <c r="J116" s="108">
        <f>'Area 9'!$J$68</f>
        <v>0</v>
      </c>
      <c r="K116" s="108">
        <f>'Area 10'!$J$68</f>
        <v>0</v>
      </c>
      <c r="L116" s="109" t="str">
        <f>IF(B116&lt;&gt;'Area 1'!$J$124,"changed"," ")</f>
        <v xml:space="preserve"> </v>
      </c>
      <c r="M116" s="109" t="str">
        <f>IF(C116&lt;&gt;'Area 1'!$J$124,"changed"," ")</f>
        <v xml:space="preserve"> </v>
      </c>
      <c r="N116" s="109" t="str">
        <f>IF(D116&lt;&gt;'Area 1'!$J$124,"changed"," ")</f>
        <v xml:space="preserve"> </v>
      </c>
      <c r="O116" s="109" t="str">
        <f>IF(E116&lt;&gt;'Area 1'!$J$124,"changed"," ")</f>
        <v xml:space="preserve"> </v>
      </c>
      <c r="P116" s="109" t="str">
        <f>IF(F116&lt;&gt;'Area 1'!$J$124,"changed"," ")</f>
        <v xml:space="preserve"> </v>
      </c>
      <c r="Q116" s="109" t="str">
        <f>IF(G116&lt;&gt;'Area 1'!$J$124,"changed"," ")</f>
        <v xml:space="preserve"> </v>
      </c>
      <c r="R116" s="109" t="str">
        <f>IF(H116&lt;&gt;'Area 1'!$J$124,"changed"," ")</f>
        <v xml:space="preserve"> </v>
      </c>
      <c r="S116" s="109" t="str">
        <f>IF(I116&lt;&gt;'Area 1'!$J$124,"changed"," ")</f>
        <v xml:space="preserve"> </v>
      </c>
      <c r="T116" s="109" t="str">
        <f>IF(J116&lt;&gt;'Area 1'!$J$124,"changed"," ")</f>
        <v xml:space="preserve"> </v>
      </c>
      <c r="U116" s="109" t="str">
        <f>IF(K116&lt;&gt;'Area 1'!$J$124,"changed"," ")</f>
        <v xml:space="preserve"> </v>
      </c>
    </row>
    <row r="117" spans="1:21" ht="47" hidden="1" x14ac:dyDescent="0.55000000000000004">
      <c r="A117" s="99" t="s">
        <v>136</v>
      </c>
      <c r="B117" s="108"/>
      <c r="C117" s="108"/>
      <c r="D117" s="108"/>
      <c r="E117" s="108"/>
      <c r="F117" s="108"/>
      <c r="G117" s="108"/>
      <c r="H117" s="108"/>
      <c r="I117" s="108"/>
      <c r="J117" s="108"/>
      <c r="K117" s="108"/>
      <c r="L117" s="108"/>
      <c r="M117" s="108"/>
      <c r="N117" s="108"/>
      <c r="O117" s="108"/>
      <c r="P117" s="108"/>
      <c r="Q117" s="108"/>
      <c r="R117" s="108"/>
      <c r="S117" s="108"/>
      <c r="T117" s="108"/>
      <c r="U117" s="108"/>
    </row>
    <row r="118" spans="1:21" hidden="1" x14ac:dyDescent="0.35">
      <c r="A118" s="103" t="s">
        <v>42</v>
      </c>
      <c r="B118" s="101" t="s">
        <v>108</v>
      </c>
      <c r="C118" s="101" t="s">
        <v>109</v>
      </c>
      <c r="D118" s="101" t="s">
        <v>110</v>
      </c>
      <c r="E118" s="101" t="s">
        <v>111</v>
      </c>
      <c r="F118" s="101" t="s">
        <v>112</v>
      </c>
      <c r="G118" s="101" t="s">
        <v>113</v>
      </c>
      <c r="H118" s="101" t="s">
        <v>114</v>
      </c>
      <c r="I118" s="101" t="s">
        <v>115</v>
      </c>
      <c r="J118" s="101" t="s">
        <v>116</v>
      </c>
      <c r="K118" s="101" t="s">
        <v>117</v>
      </c>
      <c r="L118" s="101" t="s">
        <v>119</v>
      </c>
      <c r="M118" s="103" t="s">
        <v>120</v>
      </c>
      <c r="N118" s="101" t="s">
        <v>121</v>
      </c>
      <c r="O118" s="103" t="s">
        <v>122</v>
      </c>
      <c r="P118" s="101" t="s">
        <v>123</v>
      </c>
      <c r="Q118" s="103" t="s">
        <v>124</v>
      </c>
      <c r="R118" s="101" t="s">
        <v>125</v>
      </c>
      <c r="S118" s="103" t="s">
        <v>126</v>
      </c>
      <c r="T118" s="101" t="s">
        <v>127</v>
      </c>
      <c r="U118" s="101" t="s">
        <v>128</v>
      </c>
    </row>
    <row r="119" spans="1:21" hidden="1" x14ac:dyDescent="0.35">
      <c r="A119" s="111" t="s">
        <v>38</v>
      </c>
      <c r="B119" s="49">
        <f>'Area 1'!$B$92</f>
        <v>0.9</v>
      </c>
      <c r="C119" s="49">
        <f>'Area 2'!$B$92</f>
        <v>0.9</v>
      </c>
      <c r="D119" s="49">
        <f>'Area 3'!$B$92</f>
        <v>0.9</v>
      </c>
      <c r="E119" s="49">
        <f>'Area 4'!$B$92</f>
        <v>0.9</v>
      </c>
      <c r="F119" s="49">
        <f>'Area 5'!$B$92</f>
        <v>0.9</v>
      </c>
      <c r="G119" s="49">
        <f>'Area 6'!$B$92</f>
        <v>0.9</v>
      </c>
      <c r="H119" s="49">
        <f>'Area 7'!$B$92</f>
        <v>0.9</v>
      </c>
      <c r="I119" s="49">
        <f>'Area 8'!$B$92</f>
        <v>0.9</v>
      </c>
      <c r="J119" s="49">
        <f>'Area 9'!$B$92</f>
        <v>0.9</v>
      </c>
      <c r="K119" s="49">
        <f>'Area 10'!$B$92</f>
        <v>0.9</v>
      </c>
      <c r="L119" s="109" t="str">
        <f>IF(B119&lt;&gt;'Area 1'!$B$123,"changed"," ")</f>
        <v xml:space="preserve"> </v>
      </c>
      <c r="M119" s="109" t="str">
        <f>IF(C119&lt;&gt;'Area 1'!$B$123,"changed"," ")</f>
        <v xml:space="preserve"> </v>
      </c>
      <c r="N119" s="109" t="str">
        <f>IF(D119&lt;&gt;'Area 1'!$B$123,"changed"," ")</f>
        <v xml:space="preserve"> </v>
      </c>
      <c r="O119" s="109" t="str">
        <f>IF(E119&lt;&gt;'Area 1'!$B$123,"changed"," ")</f>
        <v xml:space="preserve"> </v>
      </c>
      <c r="P119" s="109" t="str">
        <f>IF(F119&lt;&gt;'Area 1'!$B$123,"changed"," ")</f>
        <v xml:space="preserve"> </v>
      </c>
      <c r="Q119" s="109" t="str">
        <f>IF(G119&lt;&gt;'Area 1'!$B$123,"changed"," ")</f>
        <v xml:space="preserve"> </v>
      </c>
      <c r="R119" s="109" t="str">
        <f>IF(H119&lt;&gt;'Area 1'!$B$123,"changed"," ")</f>
        <v xml:space="preserve"> </v>
      </c>
      <c r="S119" s="109" t="str">
        <f>IF(I119&lt;&gt;'Area 1'!$B$123,"changed"," ")</f>
        <v xml:space="preserve"> </v>
      </c>
      <c r="T119" s="109" t="str">
        <f>IF(J119&lt;&gt;'Area 1'!$B$123,"changed"," ")</f>
        <v xml:space="preserve"> </v>
      </c>
      <c r="U119" s="109" t="str">
        <f>IF(K119&lt;&gt;'Area 1'!$B$123,"changed"," ")</f>
        <v xml:space="preserve"> </v>
      </c>
    </row>
    <row r="120" spans="1:21" ht="29" hidden="1" x14ac:dyDescent="0.35">
      <c r="A120" s="112" t="s">
        <v>46</v>
      </c>
      <c r="B120" s="49">
        <f>'Area 1'!$C$92</f>
        <v>0.9</v>
      </c>
      <c r="C120" s="49">
        <f>'Area 2'!$C$92</f>
        <v>0.9</v>
      </c>
      <c r="D120" s="49">
        <f>'Area 3'!$C$92</f>
        <v>0.9</v>
      </c>
      <c r="E120" s="49">
        <f>'Area 4'!$C$92</f>
        <v>0.9</v>
      </c>
      <c r="F120" s="49">
        <f>'Area 5'!$C$92</f>
        <v>0.9</v>
      </c>
      <c r="G120" s="49">
        <f>'Area 6'!$C$92</f>
        <v>0.9</v>
      </c>
      <c r="H120" s="49">
        <f>'Area 7'!$C$92</f>
        <v>0.9</v>
      </c>
      <c r="I120" s="49">
        <f>'Area 8'!$C$92</f>
        <v>0.9</v>
      </c>
      <c r="J120" s="49">
        <f>'Area 9'!$C$92</f>
        <v>0.9</v>
      </c>
      <c r="K120" s="49">
        <f>'Area 10'!$C$92</f>
        <v>0.9</v>
      </c>
      <c r="L120" s="109" t="str">
        <f>IF(B120&lt;&gt;'Area 1'!$C$123,"changed"," ")</f>
        <v xml:space="preserve"> </v>
      </c>
      <c r="M120" s="109" t="str">
        <f>IF(C120&lt;&gt;'Area 1'!$C$123,"changed"," ")</f>
        <v xml:space="preserve"> </v>
      </c>
      <c r="N120" s="109" t="str">
        <f>IF(D120&lt;&gt;'Area 1'!$C$123,"changed"," ")</f>
        <v xml:space="preserve"> </v>
      </c>
      <c r="O120" s="109" t="str">
        <f>IF(E120&lt;&gt;'Area 1'!$C$123,"changed"," ")</f>
        <v xml:space="preserve"> </v>
      </c>
      <c r="P120" s="109" t="str">
        <f>IF(F120&lt;&gt;'Area 1'!$C$123,"changed"," ")</f>
        <v xml:space="preserve"> </v>
      </c>
      <c r="Q120" s="109" t="str">
        <f>IF(G120&lt;&gt;'Area 1'!$C$123,"changed"," ")</f>
        <v xml:space="preserve"> </v>
      </c>
      <c r="R120" s="109" t="str">
        <f>IF(H120&lt;&gt;'Area 1'!$C$123,"changed"," ")</f>
        <v xml:space="preserve"> </v>
      </c>
      <c r="S120" s="109" t="str">
        <f>IF(I120&lt;&gt;'Area 1'!$C$123,"changed"," ")</f>
        <v xml:space="preserve"> </v>
      </c>
      <c r="T120" s="109" t="str">
        <f>IF(J120&lt;&gt;'Area 1'!$C$123,"changed"," ")</f>
        <v xml:space="preserve"> </v>
      </c>
      <c r="U120" s="109" t="str">
        <f>IF(K120&lt;&gt;'Area 1'!$C$123,"changed"," ")</f>
        <v xml:space="preserve"> </v>
      </c>
    </row>
    <row r="121" spans="1:21" hidden="1" x14ac:dyDescent="0.35">
      <c r="A121" s="13" t="s">
        <v>24</v>
      </c>
      <c r="B121" s="49">
        <f>'Area 1'!$D$92</f>
        <v>0.9</v>
      </c>
      <c r="C121" s="49">
        <f>'Area 2'!$D$92</f>
        <v>0.9</v>
      </c>
      <c r="D121" s="49">
        <f>'Area 3'!$D$92</f>
        <v>0.9</v>
      </c>
      <c r="E121" s="49">
        <f>'Area 4'!$D$92</f>
        <v>0.9</v>
      </c>
      <c r="F121" s="49">
        <f>'Area 5'!$D$92</f>
        <v>0.9</v>
      </c>
      <c r="G121" s="49">
        <f>'Area 6'!$D$92</f>
        <v>0.9</v>
      </c>
      <c r="H121" s="49">
        <f>'Area 7'!$D$92</f>
        <v>0.9</v>
      </c>
      <c r="I121" s="49">
        <f>'Area 8'!$D$92</f>
        <v>0.9</v>
      </c>
      <c r="J121" s="49">
        <f>'Area 9'!$D$92</f>
        <v>0.9</v>
      </c>
      <c r="K121" s="49">
        <f>'Area 10'!$D$92</f>
        <v>0.9</v>
      </c>
      <c r="L121" s="109" t="str">
        <f>IF(B121&lt;&gt;'Area 1'!$D$123,"changed"," ")</f>
        <v xml:space="preserve"> </v>
      </c>
      <c r="M121" s="109" t="str">
        <f>IF(C121&lt;&gt;'Area 1'!$D$123,"changed"," ")</f>
        <v xml:space="preserve"> </v>
      </c>
      <c r="N121" s="109" t="str">
        <f>IF(D121&lt;&gt;'Area 1'!$D$123,"changed"," ")</f>
        <v xml:space="preserve"> </v>
      </c>
      <c r="O121" s="109" t="str">
        <f>IF(E121&lt;&gt;'Area 1'!$D$123,"changed"," ")</f>
        <v xml:space="preserve"> </v>
      </c>
      <c r="P121" s="109" t="str">
        <f>IF(F121&lt;&gt;'Area 1'!$D$123,"changed"," ")</f>
        <v xml:space="preserve"> </v>
      </c>
      <c r="Q121" s="109" t="str">
        <f>IF(G121&lt;&gt;'Area 1'!$D$123,"changed"," ")</f>
        <v xml:space="preserve"> </v>
      </c>
      <c r="R121" s="109" t="str">
        <f>IF(H121&lt;&gt;'Area 1'!$D$123,"changed"," ")</f>
        <v xml:space="preserve"> </v>
      </c>
      <c r="S121" s="109" t="str">
        <f>IF(I121&lt;&gt;'Area 1'!$D$123,"changed"," ")</f>
        <v xml:space="preserve"> </v>
      </c>
      <c r="T121" s="109" t="str">
        <f>IF(J121&lt;&gt;'Area 1'!$D$123,"changed"," ")</f>
        <v xml:space="preserve"> </v>
      </c>
      <c r="U121" s="109" t="str">
        <f>IF(K121&lt;&gt;'Area 1'!$D$123,"changed"," ")</f>
        <v xml:space="preserve"> </v>
      </c>
    </row>
    <row r="122" spans="1:21" hidden="1" x14ac:dyDescent="0.35">
      <c r="A122" s="111" t="s">
        <v>25</v>
      </c>
      <c r="B122" s="49">
        <f>'Area 1'!$E$92</f>
        <v>0.9</v>
      </c>
      <c r="C122" s="49">
        <f>'Area 2'!$E$92</f>
        <v>0.9</v>
      </c>
      <c r="D122" s="49">
        <f>'Area 3'!$E$92</f>
        <v>0.9</v>
      </c>
      <c r="E122" s="49">
        <f>'Area 4'!$E$92</f>
        <v>0.9</v>
      </c>
      <c r="F122" s="49">
        <f>'Area 5'!$E$92</f>
        <v>0.9</v>
      </c>
      <c r="G122" s="49">
        <f>'Area 6'!$E$92</f>
        <v>0.9</v>
      </c>
      <c r="H122" s="49">
        <f>'Area 7'!$E$92</f>
        <v>0.9</v>
      </c>
      <c r="I122" s="49">
        <f>'Area 8'!$E$92</f>
        <v>0.9</v>
      </c>
      <c r="J122" s="49">
        <f>'Area 9'!$E$92</f>
        <v>0.9</v>
      </c>
      <c r="K122" s="49">
        <f>'Area 10'!$E$92</f>
        <v>0.9</v>
      </c>
      <c r="L122" s="109" t="str">
        <f>IF(B122&lt;&gt;'Area 1'!$E$123,"changed"," ")</f>
        <v xml:space="preserve"> </v>
      </c>
      <c r="M122" s="109" t="str">
        <f>IF(C122&lt;&gt;'Area 1'!$E$123,"changed"," ")</f>
        <v xml:space="preserve"> </v>
      </c>
      <c r="N122" s="109" t="str">
        <f>IF(D122&lt;&gt;'Area 1'!$E$123,"changed"," ")</f>
        <v xml:space="preserve"> </v>
      </c>
      <c r="O122" s="109" t="str">
        <f>IF(E122&lt;&gt;'Area 1'!$E$123,"changed"," ")</f>
        <v xml:space="preserve"> </v>
      </c>
      <c r="P122" s="109" t="str">
        <f>IF(F122&lt;&gt;'Area 1'!$E$123,"changed"," ")</f>
        <v xml:space="preserve"> </v>
      </c>
      <c r="Q122" s="109" t="str">
        <f>IF(G122&lt;&gt;'Area 1'!$E$123,"changed"," ")</f>
        <v xml:space="preserve"> </v>
      </c>
      <c r="R122" s="109" t="str">
        <f>IF(H122&lt;&gt;'Area 1'!$E$123,"changed"," ")</f>
        <v xml:space="preserve"> </v>
      </c>
      <c r="S122" s="109" t="str">
        <f>IF(I122&lt;&gt;'Area 1'!$E$123,"changed"," ")</f>
        <v xml:space="preserve"> </v>
      </c>
      <c r="T122" s="109" t="str">
        <f>IF(J122&lt;&gt;'Area 1'!$E$123,"changed"," ")</f>
        <v xml:space="preserve"> </v>
      </c>
      <c r="U122" s="109" t="str">
        <f>IF(K122&lt;&gt;'Area 1'!$E$123,"changed"," ")</f>
        <v xml:space="preserve"> </v>
      </c>
    </row>
    <row r="123" spans="1:21" hidden="1" x14ac:dyDescent="0.35">
      <c r="A123" s="111" t="s">
        <v>40</v>
      </c>
      <c r="B123" s="49">
        <f>'Area 1'!$F$92</f>
        <v>0.9</v>
      </c>
      <c r="C123" s="49">
        <f>'Area 2'!$F$92</f>
        <v>0.9</v>
      </c>
      <c r="D123" s="49">
        <f>'Area 3'!$F$92</f>
        <v>0.9</v>
      </c>
      <c r="E123" s="49">
        <f>'Area 4'!$F$92</f>
        <v>0.9</v>
      </c>
      <c r="F123" s="49">
        <f>'Area 5'!$F$92</f>
        <v>0.9</v>
      </c>
      <c r="G123" s="49">
        <f>'Area 6'!$F$92</f>
        <v>0.9</v>
      </c>
      <c r="H123" s="49">
        <f>'Area 7'!$F$92</f>
        <v>0.9</v>
      </c>
      <c r="I123" s="49">
        <f>'Area 8'!$F$92</f>
        <v>0.9</v>
      </c>
      <c r="J123" s="49">
        <f>'Area 9'!$F$92</f>
        <v>0.9</v>
      </c>
      <c r="K123" s="49">
        <f>'Area 10'!$F$92</f>
        <v>0.9</v>
      </c>
      <c r="L123" s="109" t="str">
        <f>IF(B123&lt;&gt;'Area 1'!$F$123,"changed"," ")</f>
        <v xml:space="preserve"> </v>
      </c>
      <c r="M123" s="109" t="str">
        <f>IF(C123&lt;&gt;'Area 1'!$F$123,"changed"," ")</f>
        <v xml:space="preserve"> </v>
      </c>
      <c r="N123" s="109" t="str">
        <f>IF(D123&lt;&gt;'Area 1'!$F$123,"changed"," ")</f>
        <v xml:space="preserve"> </v>
      </c>
      <c r="O123" s="109" t="str">
        <f>IF(E123&lt;&gt;'Area 1'!$F$123,"changed"," ")</f>
        <v xml:space="preserve"> </v>
      </c>
      <c r="P123" s="109" t="str">
        <f>IF(F123&lt;&gt;'Area 1'!$F$123,"changed"," ")</f>
        <v xml:space="preserve"> </v>
      </c>
      <c r="Q123" s="109" t="str">
        <f>IF(G123&lt;&gt;'Area 1'!$F$123,"changed"," ")</f>
        <v xml:space="preserve"> </v>
      </c>
      <c r="R123" s="109" t="str">
        <f>IF(H123&lt;&gt;'Area 1'!$F$123,"changed"," ")</f>
        <v xml:space="preserve"> </v>
      </c>
      <c r="S123" s="109" t="str">
        <f>IF(I123&lt;&gt;'Area 1'!$F$123,"changed"," ")</f>
        <v xml:space="preserve"> </v>
      </c>
      <c r="T123" s="109" t="str">
        <f>IF(J123&lt;&gt;'Area 1'!$F$123,"changed"," ")</f>
        <v xml:space="preserve"> </v>
      </c>
      <c r="U123" s="109" t="str">
        <f>IF(K123&lt;&gt;'Area 1'!$F$123,"changed"," ")</f>
        <v xml:space="preserve"> </v>
      </c>
    </row>
    <row r="124" spans="1:21" hidden="1" x14ac:dyDescent="0.35">
      <c r="A124" s="111" t="s">
        <v>27</v>
      </c>
      <c r="B124" s="49">
        <f>'Area 1'!$G$92</f>
        <v>0.9</v>
      </c>
      <c r="C124" s="49">
        <f>'Area 2'!$G$92</f>
        <v>0.9</v>
      </c>
      <c r="D124" s="49">
        <f>'Area 3'!$G$92</f>
        <v>0.9</v>
      </c>
      <c r="E124" s="49">
        <f>'Area 4'!$G$92</f>
        <v>0.9</v>
      </c>
      <c r="F124" s="49">
        <f>'Area 5'!$G$92</f>
        <v>0.9</v>
      </c>
      <c r="G124" s="49">
        <f>'Area 6'!$G$92</f>
        <v>0.9</v>
      </c>
      <c r="H124" s="49">
        <f>'Area 7'!$G$92</f>
        <v>0.9</v>
      </c>
      <c r="I124" s="49">
        <f>'Area 8'!$G$92</f>
        <v>0.9</v>
      </c>
      <c r="J124" s="49">
        <f>'Area 9'!$G$92</f>
        <v>0.9</v>
      </c>
      <c r="K124" s="49">
        <f>'Area 10'!$G$92</f>
        <v>0.9</v>
      </c>
      <c r="L124" s="109" t="str">
        <f>IF(B124&lt;&gt;'Area 1'!$G$123,"changed"," ")</f>
        <v xml:space="preserve"> </v>
      </c>
      <c r="M124" s="109" t="str">
        <f>IF(C124&lt;&gt;'Area 1'!$G$123,"changed"," ")</f>
        <v xml:space="preserve"> </v>
      </c>
      <c r="N124" s="109" t="str">
        <f>IF(D124&lt;&gt;'Area 1'!$G$123,"changed"," ")</f>
        <v xml:space="preserve"> </v>
      </c>
      <c r="O124" s="109" t="str">
        <f>IF(E124&lt;&gt;'Area 1'!$G$123,"changed"," ")</f>
        <v xml:space="preserve"> </v>
      </c>
      <c r="P124" s="109" t="str">
        <f>IF(F124&lt;&gt;'Area 1'!$G$123,"changed"," ")</f>
        <v xml:space="preserve"> </v>
      </c>
      <c r="Q124" s="109" t="str">
        <f>IF(G124&lt;&gt;'Area 1'!$G$123,"changed"," ")</f>
        <v xml:space="preserve"> </v>
      </c>
      <c r="R124" s="109" t="str">
        <f>IF(H124&lt;&gt;'Area 1'!$G$123,"changed"," ")</f>
        <v xml:space="preserve"> </v>
      </c>
      <c r="S124" s="109" t="str">
        <f>IF(I124&lt;&gt;'Area 1'!$G$123,"changed"," ")</f>
        <v xml:space="preserve"> </v>
      </c>
      <c r="T124" s="109" t="str">
        <f>IF(J124&lt;&gt;'Area 1'!$G$123,"changed"," ")</f>
        <v xml:space="preserve"> </v>
      </c>
      <c r="U124" s="109" t="str">
        <f>IF(K124&lt;&gt;'Area 1'!$G$123,"changed"," ")</f>
        <v xml:space="preserve"> </v>
      </c>
    </row>
    <row r="125" spans="1:21" hidden="1" x14ac:dyDescent="0.35">
      <c r="A125" s="111" t="s">
        <v>28</v>
      </c>
      <c r="B125" s="49">
        <f>'Area 1'!$H$92</f>
        <v>0.9</v>
      </c>
      <c r="C125" s="49">
        <f>'Area 2'!$H$92</f>
        <v>0.9</v>
      </c>
      <c r="D125" s="49">
        <f>'Area 3'!$H$92</f>
        <v>0.9</v>
      </c>
      <c r="E125" s="49">
        <f>'Area 4'!$H$92</f>
        <v>0.9</v>
      </c>
      <c r="F125" s="49">
        <f>'Area 5'!$H$92</f>
        <v>0.9</v>
      </c>
      <c r="G125" s="49">
        <f>'Area 6'!$H$92</f>
        <v>0.9</v>
      </c>
      <c r="H125" s="49">
        <f>'Area 7'!$H$92</f>
        <v>0.9</v>
      </c>
      <c r="I125" s="49">
        <f>'Area 8'!$H$92</f>
        <v>0.9</v>
      </c>
      <c r="J125" s="49">
        <f>'Area 9'!$H$92</f>
        <v>0.9</v>
      </c>
      <c r="K125" s="49">
        <f>'Area 10'!$H$92</f>
        <v>0.9</v>
      </c>
      <c r="L125" s="109" t="str">
        <f>IF(B125&lt;&gt;'Area 1'!$H$123,"changed"," ")</f>
        <v xml:space="preserve"> </v>
      </c>
      <c r="M125" s="109" t="str">
        <f>IF(C125&lt;&gt;'Area 1'!$H$123,"changed"," ")</f>
        <v xml:space="preserve"> </v>
      </c>
      <c r="N125" s="109" t="str">
        <f>IF(D125&lt;&gt;'Area 1'!$H$123,"changed"," ")</f>
        <v xml:space="preserve"> </v>
      </c>
      <c r="O125" s="109" t="str">
        <f>IF(E125&lt;&gt;'Area 1'!$H$123,"changed"," ")</f>
        <v xml:space="preserve"> </v>
      </c>
      <c r="P125" s="109" t="str">
        <f>IF(F125&lt;&gt;'Area 1'!$H$123,"changed"," ")</f>
        <v xml:space="preserve"> </v>
      </c>
      <c r="Q125" s="109" t="str">
        <f>IF(G125&lt;&gt;'Area 1'!$H$123,"changed"," ")</f>
        <v xml:space="preserve"> </v>
      </c>
      <c r="R125" s="109" t="str">
        <f>IF(H125&lt;&gt;'Area 1'!$H$123,"changed"," ")</f>
        <v xml:space="preserve"> </v>
      </c>
      <c r="S125" s="109" t="str">
        <f>IF(I125&lt;&gt;'Area 1'!$H$123,"changed"," ")</f>
        <v xml:space="preserve"> </v>
      </c>
      <c r="T125" s="109" t="str">
        <f>IF(J125&lt;&gt;'Area 1'!$H$123,"changed"," ")</f>
        <v xml:space="preserve"> </v>
      </c>
      <c r="U125" s="109" t="str">
        <f>IF(K125&lt;&gt;'Area 1'!$H$123,"changed"," ")</f>
        <v xml:space="preserve"> </v>
      </c>
    </row>
    <row r="126" spans="1:21" hidden="1" x14ac:dyDescent="0.35">
      <c r="A126" s="111" t="s">
        <v>29</v>
      </c>
      <c r="B126" s="49">
        <f>'Area 1'!$I$92</f>
        <v>1</v>
      </c>
      <c r="C126" s="49">
        <f>'Area 2'!$I$92</f>
        <v>1</v>
      </c>
      <c r="D126" s="49">
        <f>'Area 3'!$I$92</f>
        <v>1</v>
      </c>
      <c r="E126" s="49">
        <f>'Area 4'!$I$92</f>
        <v>1</v>
      </c>
      <c r="F126" s="49">
        <f>'Area 5'!$I$92</f>
        <v>1</v>
      </c>
      <c r="G126" s="49">
        <f>'Area 6'!$I$92</f>
        <v>1</v>
      </c>
      <c r="H126" s="49">
        <f>'Area 7'!$I$92</f>
        <v>1</v>
      </c>
      <c r="I126" s="49">
        <f>'Area 8'!$I$92</f>
        <v>1</v>
      </c>
      <c r="J126" s="49">
        <f>'Area 9'!$I$92</f>
        <v>1</v>
      </c>
      <c r="K126" s="49">
        <f>'Area 10'!$I$92</f>
        <v>1</v>
      </c>
      <c r="L126" s="109" t="str">
        <f>IF(B126&lt;&gt;'Area 1'!$I$123,"changed"," ")</f>
        <v xml:space="preserve"> </v>
      </c>
      <c r="M126" s="109" t="str">
        <f>IF(C126&lt;&gt;'Area 1'!$I$123,"changed"," ")</f>
        <v xml:space="preserve"> </v>
      </c>
      <c r="N126" s="109" t="str">
        <f>IF(D126&lt;&gt;'Area 1'!$I$123,"changed"," ")</f>
        <v xml:space="preserve"> </v>
      </c>
      <c r="O126" s="109" t="str">
        <f>IF(E126&lt;&gt;'Area 1'!$I$123,"changed"," ")</f>
        <v xml:space="preserve"> </v>
      </c>
      <c r="P126" s="109" t="str">
        <f>IF(F126&lt;&gt;'Area 1'!$I$123,"changed"," ")</f>
        <v xml:space="preserve"> </v>
      </c>
      <c r="Q126" s="109" t="str">
        <f>IF(G126&lt;&gt;'Area 1'!$I$123,"changed"," ")</f>
        <v xml:space="preserve"> </v>
      </c>
      <c r="R126" s="109" t="str">
        <f>IF(H126&lt;&gt;'Area 1'!$I$123,"changed"," ")</f>
        <v xml:space="preserve"> </v>
      </c>
      <c r="S126" s="109" t="str">
        <f>IF(I126&lt;&gt;'Area 1'!$I$123,"changed"," ")</f>
        <v xml:space="preserve"> </v>
      </c>
      <c r="T126" s="109" t="str">
        <f>IF(J126&lt;&gt;'Area 1'!$I$123,"changed"," ")</f>
        <v xml:space="preserve"> </v>
      </c>
      <c r="U126" s="109" t="str">
        <f>IF(K126&lt;&gt;'Area 1'!$I$123,"changed"," ")</f>
        <v xml:space="preserve"> </v>
      </c>
    </row>
    <row r="127" spans="1:21" hidden="1" x14ac:dyDescent="0.35">
      <c r="A127" s="111" t="s">
        <v>30</v>
      </c>
      <c r="B127" s="49">
        <f>'Area 1'!$J$92</f>
        <v>1</v>
      </c>
      <c r="C127" s="49">
        <f>'Area 2'!$J$92</f>
        <v>1</v>
      </c>
      <c r="D127" s="49">
        <f>'Area 3'!$J$92</f>
        <v>1</v>
      </c>
      <c r="E127" s="49">
        <f>'Area 4'!$J$92</f>
        <v>1</v>
      </c>
      <c r="F127" s="49">
        <f>'Area 5'!$J$92</f>
        <v>1</v>
      </c>
      <c r="G127" s="49">
        <f>'Area 6'!$J$92</f>
        <v>1</v>
      </c>
      <c r="H127" s="49">
        <f>'Area 7'!$J$92</f>
        <v>1</v>
      </c>
      <c r="I127" s="49">
        <f>'Area 8'!$J$92</f>
        <v>1</v>
      </c>
      <c r="J127" s="49">
        <f>'Area 9'!$J$92</f>
        <v>1</v>
      </c>
      <c r="K127" s="49">
        <f>'Area 10'!$J$92</f>
        <v>1</v>
      </c>
      <c r="L127" s="109" t="str">
        <f>IF(B127&lt;&gt;'Area 1'!$J$123,"changed"," ")</f>
        <v xml:space="preserve"> </v>
      </c>
      <c r="M127" s="109" t="str">
        <f>IF(C127&lt;&gt;'Area 1'!$J$123,"changed"," ")</f>
        <v xml:space="preserve"> </v>
      </c>
      <c r="N127" s="109" t="str">
        <f>IF(D127&lt;&gt;'Area 1'!$J$123,"changed"," ")</f>
        <v xml:space="preserve"> </v>
      </c>
      <c r="O127" s="109" t="str">
        <f>IF(E127&lt;&gt;'Area 1'!$J$123,"changed"," ")</f>
        <v xml:space="preserve"> </v>
      </c>
      <c r="P127" s="109" t="str">
        <f>IF(F127&lt;&gt;'Area 1'!$J$123,"changed"," ")</f>
        <v xml:space="preserve"> </v>
      </c>
      <c r="Q127" s="109" t="str">
        <f>IF(G127&lt;&gt;'Area 1'!$J$123,"changed"," ")</f>
        <v xml:space="preserve"> </v>
      </c>
      <c r="R127" s="109" t="str">
        <f>IF(H127&lt;&gt;'Area 1'!$J$123,"changed"," ")</f>
        <v xml:space="preserve"> </v>
      </c>
      <c r="S127" s="109" t="str">
        <f>IF(I127&lt;&gt;'Area 1'!$J$123,"changed"," ")</f>
        <v xml:space="preserve"> </v>
      </c>
      <c r="T127" s="109" t="str">
        <f>IF(J127&lt;&gt;'Area 1'!$J$123,"changed"," ")</f>
        <v xml:space="preserve"> </v>
      </c>
      <c r="U127" s="109" t="str">
        <f>IF(K127&lt;&gt;'Area 1'!$J$123,"changed"," ")</f>
        <v xml:space="preserve"> </v>
      </c>
    </row>
    <row r="128" spans="1:21" ht="47" hidden="1" x14ac:dyDescent="0.55000000000000004">
      <c r="A128" s="99" t="s">
        <v>137</v>
      </c>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idden="1" x14ac:dyDescent="0.35">
      <c r="A129" s="103" t="s">
        <v>42</v>
      </c>
      <c r="B129" s="101" t="s">
        <v>108</v>
      </c>
      <c r="C129" s="101" t="s">
        <v>109</v>
      </c>
      <c r="D129" s="101" t="s">
        <v>110</v>
      </c>
      <c r="E129" s="101" t="s">
        <v>111</v>
      </c>
      <c r="F129" s="101" t="s">
        <v>112</v>
      </c>
      <c r="G129" s="101" t="s">
        <v>113</v>
      </c>
      <c r="H129" s="101" t="s">
        <v>114</v>
      </c>
      <c r="I129" s="101" t="s">
        <v>115</v>
      </c>
      <c r="J129" s="101" t="s">
        <v>116</v>
      </c>
      <c r="K129" s="101" t="s">
        <v>117</v>
      </c>
      <c r="L129" s="101" t="s">
        <v>119</v>
      </c>
      <c r="M129" s="103" t="s">
        <v>120</v>
      </c>
      <c r="N129" s="101" t="s">
        <v>121</v>
      </c>
      <c r="O129" s="103" t="s">
        <v>122</v>
      </c>
      <c r="P129" s="101" t="s">
        <v>123</v>
      </c>
      <c r="Q129" s="103" t="s">
        <v>124</v>
      </c>
      <c r="R129" s="101" t="s">
        <v>125</v>
      </c>
      <c r="S129" s="103" t="s">
        <v>126</v>
      </c>
      <c r="T129" s="101" t="s">
        <v>127</v>
      </c>
      <c r="U129" s="101" t="s">
        <v>128</v>
      </c>
    </row>
    <row r="130" spans="1:21" hidden="1" x14ac:dyDescent="0.35">
      <c r="A130" s="111" t="s">
        <v>38</v>
      </c>
      <c r="B130" s="49">
        <f>'Area 1'!$B$93</f>
        <v>0.2</v>
      </c>
      <c r="C130" s="49">
        <f>'Area 2'!$B$93</f>
        <v>0.2</v>
      </c>
      <c r="D130" s="49">
        <f>'Area 3'!$B$93</f>
        <v>0.2</v>
      </c>
      <c r="E130" s="49">
        <f>'Area 4'!$B$93</f>
        <v>0.2</v>
      </c>
      <c r="F130" s="49">
        <f>'Area 5'!$B$93</f>
        <v>0.2</v>
      </c>
      <c r="G130" s="49">
        <f>'Area 6'!$B$93</f>
        <v>0.2</v>
      </c>
      <c r="H130" s="49">
        <f>'Area 7'!$B$93</f>
        <v>0.2</v>
      </c>
      <c r="I130" s="49">
        <f>'Area 8'!$B$93</f>
        <v>0.2</v>
      </c>
      <c r="J130" s="49">
        <f>'Area 9'!$B$93</f>
        <v>0.2</v>
      </c>
      <c r="K130" s="49">
        <f>'Area 10'!$B$93</f>
        <v>0.2</v>
      </c>
      <c r="L130" s="109" t="str">
        <f>IF(B130&lt;&gt;'Area 1'!$B$124,"changed"," ")</f>
        <v xml:space="preserve"> </v>
      </c>
      <c r="M130" s="109" t="str">
        <f>IF(C130&lt;&gt;'Area 1'!$B$124,"changed"," ")</f>
        <v xml:space="preserve"> </v>
      </c>
      <c r="N130" s="109" t="str">
        <f>IF(D130&lt;&gt;'Area 1'!$B$124,"changed"," ")</f>
        <v xml:space="preserve"> </v>
      </c>
      <c r="O130" s="109" t="str">
        <f>IF(E130&lt;&gt;'Area 1'!$B$124,"changed"," ")</f>
        <v xml:space="preserve"> </v>
      </c>
      <c r="P130" s="109" t="str">
        <f>IF(F130&lt;&gt;'Area 1'!$B$124,"changed"," ")</f>
        <v xml:space="preserve"> </v>
      </c>
      <c r="Q130" s="109" t="str">
        <f>IF(G130&lt;&gt;'Area 1'!$B$124,"changed"," ")</f>
        <v xml:space="preserve"> </v>
      </c>
      <c r="R130" s="109" t="str">
        <f>IF(H130&lt;&gt;'Area 1'!$B$124,"changed"," ")</f>
        <v xml:space="preserve"> </v>
      </c>
      <c r="S130" s="109" t="str">
        <f>IF(I130&lt;&gt;'Area 1'!$B$124,"changed"," ")</f>
        <v xml:space="preserve"> </v>
      </c>
      <c r="T130" s="109" t="str">
        <f>IF(J130&lt;&gt;'Area 1'!$B$124,"changed"," ")</f>
        <v xml:space="preserve"> </v>
      </c>
      <c r="U130" s="109" t="str">
        <f>IF(K130&lt;&gt;'Area 1'!$B$124,"changed"," ")</f>
        <v xml:space="preserve"> </v>
      </c>
    </row>
    <row r="131" spans="1:21" ht="29" hidden="1" x14ac:dyDescent="0.35">
      <c r="A131" s="112" t="s">
        <v>46</v>
      </c>
      <c r="B131" s="49">
        <f>'Area 1'!$C$93</f>
        <v>0.9</v>
      </c>
      <c r="C131" s="49">
        <f>'Area 2'!$C$93</f>
        <v>0.9</v>
      </c>
      <c r="D131" s="49">
        <f>'Area 3'!$C$93</f>
        <v>0.9</v>
      </c>
      <c r="E131" s="49">
        <f>'Area 4'!$C$93</f>
        <v>0.9</v>
      </c>
      <c r="F131" s="49">
        <f>'Area 5'!$C$93</f>
        <v>0.9</v>
      </c>
      <c r="G131" s="49">
        <f>'Area 6'!$C$93</f>
        <v>0.9</v>
      </c>
      <c r="H131" s="49">
        <f>'Area 7'!$C$93</f>
        <v>0.9</v>
      </c>
      <c r="I131" s="49">
        <f>'Area 8'!$C$93</f>
        <v>0.9</v>
      </c>
      <c r="J131" s="49">
        <f>'Area 9'!$C$93</f>
        <v>0.9</v>
      </c>
      <c r="K131" s="49">
        <f>'Area 10'!$C$93</f>
        <v>0.9</v>
      </c>
      <c r="L131" s="109" t="str">
        <f>IF(B131&lt;&gt;'Area 1'!$C$124,"changed"," ")</f>
        <v xml:space="preserve"> </v>
      </c>
      <c r="M131" s="109" t="str">
        <f>IF(C131&lt;&gt;'Area 1'!$C$124,"changed"," ")</f>
        <v xml:space="preserve"> </v>
      </c>
      <c r="N131" s="109" t="str">
        <f>IF(D131&lt;&gt;'Area 1'!$C$124,"changed"," ")</f>
        <v xml:space="preserve"> </v>
      </c>
      <c r="O131" s="109" t="str">
        <f>IF(E131&lt;&gt;'Area 1'!$C$124,"changed"," ")</f>
        <v xml:space="preserve"> </v>
      </c>
      <c r="P131" s="109" t="str">
        <f>IF(F131&lt;&gt;'Area 1'!$C$124,"changed"," ")</f>
        <v xml:space="preserve"> </v>
      </c>
      <c r="Q131" s="109" t="str">
        <f>IF(G131&lt;&gt;'Area 1'!$C$124,"changed"," ")</f>
        <v xml:space="preserve"> </v>
      </c>
      <c r="R131" s="109" t="str">
        <f>IF(H131&lt;&gt;'Area 1'!$C$124,"changed"," ")</f>
        <v xml:space="preserve"> </v>
      </c>
      <c r="S131" s="109" t="str">
        <f>IF(I131&lt;&gt;'Area 1'!$C$124,"changed"," ")</f>
        <v xml:space="preserve"> </v>
      </c>
      <c r="T131" s="109" t="str">
        <f>IF(J131&lt;&gt;'Area 1'!$C$124,"changed"," ")</f>
        <v xml:space="preserve"> </v>
      </c>
      <c r="U131" s="109" t="str">
        <f>IF(K131&lt;&gt;'Area 1'!$C$124,"changed"," ")</f>
        <v xml:space="preserve"> </v>
      </c>
    </row>
    <row r="132" spans="1:21" hidden="1" x14ac:dyDescent="0.35">
      <c r="A132" s="13" t="s">
        <v>24</v>
      </c>
      <c r="B132" s="49">
        <f>'Area 1'!$D$93</f>
        <v>0</v>
      </c>
      <c r="C132" s="49">
        <f>'Area 2'!$D$93</f>
        <v>0</v>
      </c>
      <c r="D132" s="49">
        <f>'Area 3'!$D$93</f>
        <v>0</v>
      </c>
      <c r="E132" s="49">
        <f>'Area 4'!$D$93</f>
        <v>0</v>
      </c>
      <c r="F132" s="49">
        <f>'Area 5'!$D$93</f>
        <v>0</v>
      </c>
      <c r="G132" s="49">
        <f>'Area 6'!$D$93</f>
        <v>0</v>
      </c>
      <c r="H132" s="49">
        <f>'Area 7'!$D$93</f>
        <v>0</v>
      </c>
      <c r="I132" s="49">
        <f>'Area 8'!$D$93</f>
        <v>0</v>
      </c>
      <c r="J132" s="49">
        <f>'Area 9'!$D$93</f>
        <v>0</v>
      </c>
      <c r="K132" s="49">
        <f>'Area 10'!$D$93</f>
        <v>0</v>
      </c>
      <c r="L132" s="109" t="str">
        <f>IF(B132&lt;&gt;'Area 1'!$D$124,"changed"," ")</f>
        <v xml:space="preserve"> </v>
      </c>
      <c r="M132" s="109" t="str">
        <f>IF(C132&lt;&gt;'Area 1'!$D$124,"changed"," ")</f>
        <v xml:space="preserve"> </v>
      </c>
      <c r="N132" s="109" t="str">
        <f>IF(D132&lt;&gt;'Area 1'!$D$124,"changed"," ")</f>
        <v xml:space="preserve"> </v>
      </c>
      <c r="O132" s="109" t="str">
        <f>IF(E132&lt;&gt;'Area 1'!$D$124,"changed"," ")</f>
        <v xml:space="preserve"> </v>
      </c>
      <c r="P132" s="109" t="str">
        <f>IF(F132&lt;&gt;'Area 1'!$D$124,"changed"," ")</f>
        <v xml:space="preserve"> </v>
      </c>
      <c r="Q132" s="109" t="str">
        <f>IF(G132&lt;&gt;'Area 1'!$D$124,"changed"," ")</f>
        <v xml:space="preserve"> </v>
      </c>
      <c r="R132" s="109" t="str">
        <f>IF(H132&lt;&gt;'Area 1'!$D$124,"changed"," ")</f>
        <v xml:space="preserve"> </v>
      </c>
      <c r="S132" s="109" t="str">
        <f>IF(I132&lt;&gt;'Area 1'!$D$124,"changed"," ")</f>
        <v xml:space="preserve"> </v>
      </c>
      <c r="T132" s="109" t="str">
        <f>IF(J132&lt;&gt;'Area 1'!$D$124,"changed"," ")</f>
        <v xml:space="preserve"> </v>
      </c>
      <c r="U132" s="109" t="str">
        <f>IF(K132&lt;&gt;'Area 1'!$D$124,"changed"," ")</f>
        <v xml:space="preserve"> </v>
      </c>
    </row>
    <row r="133" spans="1:21" hidden="1" x14ac:dyDescent="0.35">
      <c r="A133" s="111" t="s">
        <v>25</v>
      </c>
      <c r="B133" s="49">
        <f>'Area 1'!$E$93</f>
        <v>0</v>
      </c>
      <c r="C133" s="49">
        <f>'Area 2'!$E$93</f>
        <v>0</v>
      </c>
      <c r="D133" s="49">
        <f>'Area 3'!$E$93</f>
        <v>0</v>
      </c>
      <c r="E133" s="49">
        <f>'Area 4'!$E$93</f>
        <v>0</v>
      </c>
      <c r="F133" s="49">
        <f>'Area 5'!$E$93</f>
        <v>0</v>
      </c>
      <c r="G133" s="49">
        <f>'Area 6'!$E$93</f>
        <v>0</v>
      </c>
      <c r="H133" s="49">
        <f>'Area 7'!$E$93</f>
        <v>0</v>
      </c>
      <c r="I133" s="49">
        <f>'Area 8'!$E$93</f>
        <v>0</v>
      </c>
      <c r="J133" s="49">
        <f>'Area 9'!$E$93</f>
        <v>0</v>
      </c>
      <c r="K133" s="49">
        <f>'Area 10'!$E$93</f>
        <v>0</v>
      </c>
      <c r="L133" s="109" t="str">
        <f>IF(B133&lt;&gt;'Area 1'!$E$124,"changed"," ")</f>
        <v xml:space="preserve"> </v>
      </c>
      <c r="M133" s="109" t="str">
        <f>IF(C133&lt;&gt;'Area 1'!$E$124,"changed"," ")</f>
        <v xml:space="preserve"> </v>
      </c>
      <c r="N133" s="109" t="str">
        <f>IF(D133&lt;&gt;'Area 1'!$E$124,"changed"," ")</f>
        <v xml:space="preserve"> </v>
      </c>
      <c r="O133" s="109" t="str">
        <f>IF(E133&lt;&gt;'Area 1'!$E$124,"changed"," ")</f>
        <v xml:space="preserve"> </v>
      </c>
      <c r="P133" s="109" t="str">
        <f>IF(F133&lt;&gt;'Area 1'!$E$124,"changed"," ")</f>
        <v xml:space="preserve"> </v>
      </c>
      <c r="Q133" s="109" t="str">
        <f>IF(G133&lt;&gt;'Area 1'!$E$124,"changed"," ")</f>
        <v xml:space="preserve"> </v>
      </c>
      <c r="R133" s="109" t="str">
        <f>IF(H133&lt;&gt;'Area 1'!$E$124,"changed"," ")</f>
        <v xml:space="preserve"> </v>
      </c>
      <c r="S133" s="109" t="str">
        <f>IF(I133&lt;&gt;'Area 1'!$E$124,"changed"," ")</f>
        <v xml:space="preserve"> </v>
      </c>
      <c r="T133" s="109" t="str">
        <f>IF(J133&lt;&gt;'Area 1'!$E$124,"changed"," ")</f>
        <v xml:space="preserve"> </v>
      </c>
      <c r="U133" s="109" t="str">
        <f>IF(K133&lt;&gt;'Area 1'!$E$124,"changed"," ")</f>
        <v xml:space="preserve"> </v>
      </c>
    </row>
    <row r="134" spans="1:21" hidden="1" x14ac:dyDescent="0.35">
      <c r="A134" s="111" t="s">
        <v>40</v>
      </c>
      <c r="B134" s="49">
        <f>'Area 1'!$F$93</f>
        <v>0.2</v>
      </c>
      <c r="C134" s="49">
        <f>'Area 2'!$F$93</f>
        <v>0.2</v>
      </c>
      <c r="D134" s="49">
        <f>'Area 3'!$F$93</f>
        <v>0.2</v>
      </c>
      <c r="E134" s="49">
        <f>'Area 4'!$F$93</f>
        <v>0.2</v>
      </c>
      <c r="F134" s="49">
        <f>'Area 5'!$F$93</f>
        <v>0.2</v>
      </c>
      <c r="G134" s="49">
        <f>'Area 6'!$F$93</f>
        <v>0.2</v>
      </c>
      <c r="H134" s="49">
        <f>'Area 7'!$F$93</f>
        <v>0.2</v>
      </c>
      <c r="I134" s="49">
        <f>'Area 8'!$F$93</f>
        <v>0.2</v>
      </c>
      <c r="J134" s="49">
        <f>'Area 9'!$F$93</f>
        <v>0.2</v>
      </c>
      <c r="K134" s="49">
        <f>'Area 10'!$F$93</f>
        <v>0.2</v>
      </c>
      <c r="L134" s="109" t="str">
        <f>IF(B134&lt;&gt;'Area 1'!$F$124,"changed"," ")</f>
        <v xml:space="preserve"> </v>
      </c>
      <c r="M134" s="109" t="str">
        <f>IF(C134&lt;&gt;'Area 1'!$F$124,"changed"," ")</f>
        <v xml:space="preserve"> </v>
      </c>
      <c r="N134" s="109" t="str">
        <f>IF(D134&lt;&gt;'Area 1'!$F$124,"changed"," ")</f>
        <v xml:space="preserve"> </v>
      </c>
      <c r="O134" s="109" t="str">
        <f>IF(E134&lt;&gt;'Area 1'!$F$124,"changed"," ")</f>
        <v xml:space="preserve"> </v>
      </c>
      <c r="P134" s="109" t="str">
        <f>IF(F134&lt;&gt;'Area 1'!$F$124,"changed"," ")</f>
        <v xml:space="preserve"> </v>
      </c>
      <c r="Q134" s="109" t="str">
        <f>IF(G134&lt;&gt;'Area 1'!$F$124,"changed"," ")</f>
        <v xml:space="preserve"> </v>
      </c>
      <c r="R134" s="109" t="str">
        <f>IF(H134&lt;&gt;'Area 1'!$F$124,"changed"," ")</f>
        <v xml:space="preserve"> </v>
      </c>
      <c r="S134" s="109" t="str">
        <f>IF(I134&lt;&gt;'Area 1'!$F$124,"changed"," ")</f>
        <v xml:space="preserve"> </v>
      </c>
      <c r="T134" s="109" t="str">
        <f>IF(J134&lt;&gt;'Area 1'!$F$124,"changed"," ")</f>
        <v xml:space="preserve"> </v>
      </c>
      <c r="U134" s="109" t="str">
        <f>IF(K134&lt;&gt;'Area 1'!$F$124,"changed"," ")</f>
        <v xml:space="preserve"> </v>
      </c>
    </row>
    <row r="135" spans="1:21" hidden="1" x14ac:dyDescent="0.35">
      <c r="A135" s="111" t="s">
        <v>27</v>
      </c>
      <c r="B135" s="49">
        <f>'Area 1'!$G$93</f>
        <v>0</v>
      </c>
      <c r="C135" s="49">
        <f>'Area 2'!$G$93</f>
        <v>0</v>
      </c>
      <c r="D135" s="49">
        <f>'Area 3'!$G$93</f>
        <v>0</v>
      </c>
      <c r="E135" s="49">
        <f>'Area 4'!$G$93</f>
        <v>0</v>
      </c>
      <c r="F135" s="49">
        <f>'Area 5'!$G$93</f>
        <v>0</v>
      </c>
      <c r="G135" s="49">
        <f>'Area 6'!$G$93</f>
        <v>0</v>
      </c>
      <c r="H135" s="49">
        <f>'Area 7'!$G$93</f>
        <v>0</v>
      </c>
      <c r="I135" s="49">
        <f>'Area 8'!$G$93</f>
        <v>0</v>
      </c>
      <c r="J135" s="49">
        <f>'Area 9'!$G$93</f>
        <v>0</v>
      </c>
      <c r="K135" s="49">
        <f>'Area 10'!$G$93</f>
        <v>0</v>
      </c>
      <c r="L135" s="109" t="str">
        <f>IF(B135&lt;&gt;'Area 1'!$G$124,"changed"," ")</f>
        <v xml:space="preserve"> </v>
      </c>
      <c r="M135" s="109" t="str">
        <f>IF(C135&lt;&gt;'Area 1'!$G$124,"changed"," ")</f>
        <v xml:space="preserve"> </v>
      </c>
      <c r="N135" s="109" t="str">
        <f>IF(D135&lt;&gt;'Area 1'!$G$124,"changed"," ")</f>
        <v xml:space="preserve"> </v>
      </c>
      <c r="O135" s="109" t="str">
        <f>IF(E135&lt;&gt;'Area 1'!$G$124,"changed"," ")</f>
        <v xml:space="preserve"> </v>
      </c>
      <c r="P135" s="109" t="str">
        <f>IF(F135&lt;&gt;'Area 1'!$G$124,"changed"," ")</f>
        <v xml:space="preserve"> </v>
      </c>
      <c r="Q135" s="109" t="str">
        <f>IF(G135&lt;&gt;'Area 1'!$G$124,"changed"," ")</f>
        <v xml:space="preserve"> </v>
      </c>
      <c r="R135" s="109" t="str">
        <f>IF(H135&lt;&gt;'Area 1'!$G$124,"changed"," ")</f>
        <v xml:space="preserve"> </v>
      </c>
      <c r="S135" s="109" t="str">
        <f>IF(I135&lt;&gt;'Area 1'!$G$124,"changed"," ")</f>
        <v xml:space="preserve"> </v>
      </c>
      <c r="T135" s="109" t="str">
        <f>IF(J135&lt;&gt;'Area 1'!$G$124,"changed"," ")</f>
        <v xml:space="preserve"> </v>
      </c>
      <c r="U135" s="109" t="str">
        <f>IF(K135&lt;&gt;'Area 1'!$G$124,"changed"," ")</f>
        <v xml:space="preserve"> </v>
      </c>
    </row>
    <row r="136" spans="1:21" hidden="1" x14ac:dyDescent="0.35">
      <c r="A136" s="111" t="s">
        <v>28</v>
      </c>
      <c r="B136" s="49">
        <f>'Area 1'!$H$93</f>
        <v>0</v>
      </c>
      <c r="C136" s="49">
        <f>'Area 2'!$H$93</f>
        <v>0</v>
      </c>
      <c r="D136" s="49">
        <f>'Area 3'!$H$93</f>
        <v>0</v>
      </c>
      <c r="E136" s="49">
        <f>'Area 4'!$H$93</f>
        <v>0</v>
      </c>
      <c r="F136" s="49">
        <f>'Area 5'!$H$93</f>
        <v>0</v>
      </c>
      <c r="G136" s="49">
        <f>'Area 6'!$H$93</f>
        <v>0</v>
      </c>
      <c r="H136" s="49">
        <f>'Area 7'!$H$93</f>
        <v>0</v>
      </c>
      <c r="I136" s="49">
        <f>'Area 8'!$H$93</f>
        <v>0</v>
      </c>
      <c r="J136" s="49">
        <f>'Area 9'!$H$93</f>
        <v>0</v>
      </c>
      <c r="K136" s="49">
        <f>'Area 10'!$H$93</f>
        <v>0</v>
      </c>
      <c r="L136" s="109" t="str">
        <f>IF(B136&lt;&gt;'Area 1'!$H$124,"changed"," ")</f>
        <v xml:space="preserve"> </v>
      </c>
      <c r="M136" s="109" t="str">
        <f>IF(C136&lt;&gt;'Area 1'!$H$124,"changed"," ")</f>
        <v xml:space="preserve"> </v>
      </c>
      <c r="N136" s="109" t="str">
        <f>IF(D136&lt;&gt;'Area 1'!$H$124,"changed"," ")</f>
        <v xml:space="preserve"> </v>
      </c>
      <c r="O136" s="109" t="str">
        <f>IF(E136&lt;&gt;'Area 1'!$H$124,"changed"," ")</f>
        <v xml:space="preserve"> </v>
      </c>
      <c r="P136" s="109" t="str">
        <f>IF(F136&lt;&gt;'Area 1'!$H$124,"changed"," ")</f>
        <v xml:space="preserve"> </v>
      </c>
      <c r="Q136" s="109" t="str">
        <f>IF(G136&lt;&gt;'Area 1'!$H$124,"changed"," ")</f>
        <v xml:space="preserve"> </v>
      </c>
      <c r="R136" s="109" t="str">
        <f>IF(H136&lt;&gt;'Area 1'!$H$124,"changed"," ")</f>
        <v xml:space="preserve"> </v>
      </c>
      <c r="S136" s="109" t="str">
        <f>IF(I136&lt;&gt;'Area 1'!$H$124,"changed"," ")</f>
        <v xml:space="preserve"> </v>
      </c>
      <c r="T136" s="109" t="str">
        <f>IF(J136&lt;&gt;'Area 1'!$H$124,"changed"," ")</f>
        <v xml:space="preserve"> </v>
      </c>
      <c r="U136" s="109" t="str">
        <f>IF(K136&lt;&gt;'Area 1'!$H$124,"changed"," ")</f>
        <v xml:space="preserve"> </v>
      </c>
    </row>
    <row r="137" spans="1:21" hidden="1" x14ac:dyDescent="0.35">
      <c r="A137" s="111" t="s">
        <v>29</v>
      </c>
      <c r="B137" s="49">
        <f>'Area 1'!$I$93</f>
        <v>0</v>
      </c>
      <c r="C137" s="49">
        <f>'Area 2'!$I$93</f>
        <v>0</v>
      </c>
      <c r="D137" s="49">
        <f>'Area 3'!$I$93</f>
        <v>0</v>
      </c>
      <c r="E137" s="49">
        <f>'Area 4'!$I$93</f>
        <v>0</v>
      </c>
      <c r="F137" s="49">
        <f>'Area 5'!$I$93</f>
        <v>0</v>
      </c>
      <c r="G137" s="49">
        <f>'Area 6'!$I$93</f>
        <v>0</v>
      </c>
      <c r="H137" s="49">
        <f>'Area 7'!$I$93</f>
        <v>0</v>
      </c>
      <c r="I137" s="49">
        <f>'Area 8'!$I$93</f>
        <v>0</v>
      </c>
      <c r="J137" s="49">
        <f>'Area 9'!$I$93</f>
        <v>0</v>
      </c>
      <c r="K137" s="49">
        <f>'Area 10'!$I$93</f>
        <v>0</v>
      </c>
      <c r="L137" s="109" t="str">
        <f>IF(B137&lt;&gt;'Area 1'!$I$124,"changed"," ")</f>
        <v xml:space="preserve"> </v>
      </c>
      <c r="M137" s="109" t="str">
        <f>IF(C137&lt;&gt;'Area 1'!$I$124,"changed"," ")</f>
        <v xml:space="preserve"> </v>
      </c>
      <c r="N137" s="109" t="str">
        <f>IF(D137&lt;&gt;'Area 1'!$I$124,"changed"," ")</f>
        <v xml:space="preserve"> </v>
      </c>
      <c r="O137" s="109" t="str">
        <f>IF(E137&lt;&gt;'Area 1'!$I$124,"changed"," ")</f>
        <v xml:space="preserve"> </v>
      </c>
      <c r="P137" s="109" t="str">
        <f>IF(F137&lt;&gt;'Area 1'!$I$124,"changed"," ")</f>
        <v xml:space="preserve"> </v>
      </c>
      <c r="Q137" s="109" t="str">
        <f>IF(G137&lt;&gt;'Area 1'!$I$124,"changed"," ")</f>
        <v xml:space="preserve"> </v>
      </c>
      <c r="R137" s="109" t="str">
        <f>IF(H137&lt;&gt;'Area 1'!$I$124,"changed"," ")</f>
        <v xml:space="preserve"> </v>
      </c>
      <c r="S137" s="109" t="str">
        <f>IF(I137&lt;&gt;'Area 1'!$I$124,"changed"," ")</f>
        <v xml:space="preserve"> </v>
      </c>
      <c r="T137" s="109" t="str">
        <f>IF(J137&lt;&gt;'Area 1'!$I$124,"changed"," ")</f>
        <v xml:space="preserve"> </v>
      </c>
      <c r="U137" s="109" t="str">
        <f>IF(K137&lt;&gt;'Area 1'!$I$124,"changed"," ")</f>
        <v xml:space="preserve"> </v>
      </c>
    </row>
    <row r="138" spans="1:21" hidden="1" x14ac:dyDescent="0.35">
      <c r="A138" s="111" t="s">
        <v>30</v>
      </c>
      <c r="B138" s="49">
        <f>'Area 1'!$J$93</f>
        <v>0</v>
      </c>
      <c r="C138" s="49">
        <f>'Area 2'!$J$93</f>
        <v>0</v>
      </c>
      <c r="D138" s="49">
        <f>'Area 3'!$J$93</f>
        <v>0</v>
      </c>
      <c r="E138" s="49">
        <f>'Area 4'!$J$93</f>
        <v>0</v>
      </c>
      <c r="F138" s="49">
        <f>'Area 5'!$J$93</f>
        <v>0</v>
      </c>
      <c r="G138" s="49">
        <f>'Area 6'!$J$93</f>
        <v>0</v>
      </c>
      <c r="H138" s="49">
        <f>'Area 7'!$J$93</f>
        <v>0</v>
      </c>
      <c r="I138" s="49">
        <f>'Area 8'!$J$93</f>
        <v>0</v>
      </c>
      <c r="J138" s="49">
        <f>'Area 9'!$J$93</f>
        <v>0</v>
      </c>
      <c r="K138" s="49">
        <f>'Area 10'!$J$93</f>
        <v>0</v>
      </c>
      <c r="L138" s="109" t="str">
        <f>IF(B138&lt;&gt;'Area 1'!$J$124,"changed"," ")</f>
        <v xml:space="preserve"> </v>
      </c>
      <c r="M138" s="109" t="str">
        <f>IF(C138&lt;&gt;'Area 1'!$J$124,"changed"," ")</f>
        <v xml:space="preserve"> </v>
      </c>
      <c r="N138" s="109" t="str">
        <f>IF(D138&lt;&gt;'Area 1'!$J$124,"changed"," ")</f>
        <v xml:space="preserve"> </v>
      </c>
      <c r="O138" s="109" t="str">
        <f>IF(E138&lt;&gt;'Area 1'!$J$124,"changed"," ")</f>
        <v xml:space="preserve"> </v>
      </c>
      <c r="P138" s="109" t="str">
        <f>IF(F138&lt;&gt;'Area 1'!$J$124,"changed"," ")</f>
        <v xml:space="preserve"> </v>
      </c>
      <c r="Q138" s="109" t="str">
        <f>IF(G138&lt;&gt;'Area 1'!$J$124,"changed"," ")</f>
        <v xml:space="preserve"> </v>
      </c>
      <c r="R138" s="109" t="str">
        <f>IF(H138&lt;&gt;'Area 1'!$J$124,"changed"," ")</f>
        <v xml:space="preserve"> </v>
      </c>
      <c r="S138" s="109" t="str">
        <f>IF(I138&lt;&gt;'Area 1'!$J$124,"changed"," ")</f>
        <v xml:space="preserve"> </v>
      </c>
      <c r="T138" s="109" t="str">
        <f>IF(J138&lt;&gt;'Area 1'!$J$124,"changed"," ")</f>
        <v xml:space="preserve"> </v>
      </c>
      <c r="U138" s="109" t="str">
        <f>IF(K138&lt;&gt;'Area 1'!$J$124,"changed"," ")</f>
        <v xml:space="preserve"> </v>
      </c>
    </row>
    <row r="139" spans="1:21" hidden="1" x14ac:dyDescent="0.35"/>
  </sheetData>
  <sheetProtection algorithmName="SHA-512" hashValue="CLjHyym2opxBNz6WR7aAW+aZe7tTfJY08G1AW9y/VoMdDDzup+Y7COReZ7f4p/E4OvuumcG9ImHoRY8tX943Ng==" saltValue="wBrGFSifzfKSQUNfzJnOJ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127" customWidth="1"/>
    <col min="2" max="16384" width="8.7265625" style="127"/>
  </cols>
  <sheetData>
    <row r="1" spans="1:1" ht="26" x14ac:dyDescent="0.6">
      <c r="A1" s="126" t="s">
        <v>140</v>
      </c>
    </row>
    <row r="3" spans="1:1" ht="23.5" x14ac:dyDescent="0.35">
      <c r="A3" s="128" t="s">
        <v>81</v>
      </c>
    </row>
    <row r="4" spans="1:1" x14ac:dyDescent="0.35">
      <c r="A4" s="129"/>
    </row>
    <row r="5" spans="1:1" x14ac:dyDescent="0.35">
      <c r="A5" s="129"/>
    </row>
    <row r="6" spans="1:1" x14ac:dyDescent="0.35">
      <c r="A6" s="129"/>
    </row>
    <row r="7" spans="1:1" x14ac:dyDescent="0.35">
      <c r="A7" s="129"/>
    </row>
    <row r="8" spans="1:1" x14ac:dyDescent="0.35">
      <c r="A8" s="129"/>
    </row>
    <row r="9" spans="1:1" x14ac:dyDescent="0.35">
      <c r="A9" s="129"/>
    </row>
    <row r="10" spans="1:1" x14ac:dyDescent="0.35">
      <c r="A10" s="129"/>
    </row>
    <row r="11" spans="1:1" x14ac:dyDescent="0.35">
      <c r="A11" s="129"/>
    </row>
    <row r="12" spans="1:1" x14ac:dyDescent="0.35">
      <c r="A12" s="129"/>
    </row>
    <row r="13" spans="1:1" x14ac:dyDescent="0.35">
      <c r="A13" s="129"/>
    </row>
    <row r="14" spans="1:1" x14ac:dyDescent="0.35">
      <c r="A14" s="129"/>
    </row>
    <row r="15" spans="1:1" x14ac:dyDescent="0.35">
      <c r="A15" s="129"/>
    </row>
    <row r="16" spans="1:1" x14ac:dyDescent="0.35">
      <c r="A16" s="129"/>
    </row>
    <row r="17" spans="1:1" x14ac:dyDescent="0.35">
      <c r="A17" s="129"/>
    </row>
    <row r="18" spans="1:1" x14ac:dyDescent="0.35">
      <c r="A18" s="129"/>
    </row>
    <row r="19" spans="1:1" x14ac:dyDescent="0.35">
      <c r="A19" s="129"/>
    </row>
    <row r="20" spans="1:1" x14ac:dyDescent="0.35">
      <c r="A20" s="129"/>
    </row>
    <row r="21" spans="1:1" x14ac:dyDescent="0.35">
      <c r="A21" s="129"/>
    </row>
    <row r="22" spans="1:1" x14ac:dyDescent="0.35">
      <c r="A22" s="129"/>
    </row>
    <row r="23" spans="1:1" x14ac:dyDescent="0.35">
      <c r="A23" s="129"/>
    </row>
    <row r="24" spans="1:1" x14ac:dyDescent="0.35">
      <c r="A24" s="129"/>
    </row>
    <row r="25" spans="1:1" x14ac:dyDescent="0.35">
      <c r="A25" s="129"/>
    </row>
    <row r="26" spans="1:1" x14ac:dyDescent="0.35">
      <c r="A26" s="129"/>
    </row>
    <row r="27" spans="1:1" x14ac:dyDescent="0.35">
      <c r="A27" s="129"/>
    </row>
    <row r="28" spans="1:1" x14ac:dyDescent="0.35">
      <c r="A28" s="129"/>
    </row>
    <row r="29" spans="1:1" x14ac:dyDescent="0.35">
      <c r="A29" s="129"/>
    </row>
    <row r="30" spans="1:1" x14ac:dyDescent="0.35">
      <c r="A30" s="129"/>
    </row>
    <row r="31" spans="1:1" x14ac:dyDescent="0.35">
      <c r="A31" s="129"/>
    </row>
    <row r="32" spans="1:1" x14ac:dyDescent="0.35">
      <c r="A32" s="129"/>
    </row>
    <row r="33" spans="1:1" x14ac:dyDescent="0.35">
      <c r="A33" s="129"/>
    </row>
    <row r="34" spans="1:1" x14ac:dyDescent="0.35">
      <c r="A34" s="129"/>
    </row>
    <row r="35" spans="1:1" x14ac:dyDescent="0.35">
      <c r="A35" s="129"/>
    </row>
    <row r="36" spans="1:1" x14ac:dyDescent="0.35">
      <c r="A36" s="129"/>
    </row>
    <row r="37" spans="1:1" x14ac:dyDescent="0.35">
      <c r="A37" s="129"/>
    </row>
    <row r="38" spans="1:1" x14ac:dyDescent="0.35">
      <c r="A38" s="129"/>
    </row>
    <row r="39" spans="1:1" x14ac:dyDescent="0.35">
      <c r="A39" s="129"/>
    </row>
    <row r="40" spans="1:1" x14ac:dyDescent="0.35">
      <c r="A40" s="129"/>
    </row>
    <row r="41" spans="1:1" x14ac:dyDescent="0.35">
      <c r="A41" s="129"/>
    </row>
    <row r="42" spans="1:1" x14ac:dyDescent="0.35">
      <c r="A42" s="129"/>
    </row>
    <row r="43" spans="1:1" x14ac:dyDescent="0.35">
      <c r="A43" s="129"/>
    </row>
    <row r="44" spans="1:1" x14ac:dyDescent="0.35">
      <c r="A44" s="129"/>
    </row>
    <row r="45" spans="1:1" x14ac:dyDescent="0.35">
      <c r="A45" s="129"/>
    </row>
    <row r="46" spans="1:1" x14ac:dyDescent="0.35">
      <c r="A46" s="129"/>
    </row>
    <row r="47" spans="1:1" x14ac:dyDescent="0.35">
      <c r="A47" s="129"/>
    </row>
    <row r="48" spans="1:1" x14ac:dyDescent="0.35">
      <c r="A48" s="129"/>
    </row>
    <row r="49" spans="1:1" x14ac:dyDescent="0.35">
      <c r="A49" s="129"/>
    </row>
    <row r="50" spans="1:1" x14ac:dyDescent="0.35">
      <c r="A5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tabSelected="1" zoomScale="70" zoomScaleNormal="70" zoomScalePageLayoutView="90" workbookViewId="0">
      <selection activeCell="D13" sqref="D13:D20"/>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124"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9" t="s">
        <v>63</v>
      </c>
      <c r="B3" s="169"/>
      <c r="C3" s="169"/>
      <c r="D3" s="169"/>
      <c r="E3" s="169"/>
      <c r="F3" s="170">
        <v>1</v>
      </c>
      <c r="G3" s="171"/>
      <c r="H3" s="171"/>
      <c r="I3" s="171"/>
      <c r="J3" s="171"/>
      <c r="K3" s="171"/>
      <c r="L3" s="172"/>
      <c r="M3" s="2"/>
    </row>
    <row r="4" spans="1:18" ht="26.25" customHeight="1" x14ac:dyDescent="0.35">
      <c r="A4" s="66" t="s">
        <v>77</v>
      </c>
      <c r="B4" s="170"/>
      <c r="C4" s="171"/>
      <c r="D4" s="171"/>
      <c r="E4" s="171"/>
      <c r="F4" s="171"/>
      <c r="G4" s="171"/>
      <c r="H4" s="171"/>
      <c r="I4" s="171"/>
      <c r="J4" s="171"/>
      <c r="K4" s="171"/>
      <c r="L4" s="172"/>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7" t="s">
        <v>12</v>
      </c>
      <c r="B8" s="87">
        <v>0.2</v>
      </c>
      <c r="C8" s="88">
        <v>75</v>
      </c>
      <c r="D8" s="107">
        <v>1.4455890033447792E-2</v>
      </c>
      <c r="E8" s="9">
        <v>30.65</v>
      </c>
      <c r="F8" s="89">
        <v>0.71</v>
      </c>
      <c r="G8" s="18">
        <f t="shared" ref="G8:G19" si="0">0.227*F8*E8*D8*B8</f>
        <v>1.4282016033714484E-2</v>
      </c>
      <c r="H8" s="19">
        <f t="shared" ref="H8:H19" si="1">0.227*C8*D8*E8*F8</f>
        <v>5.3557560126429324</v>
      </c>
      <c r="I8" s="86" t="str">
        <f>IF(B8 &lt;&gt;B111,"EMC changed"," ")</f>
        <v xml:space="preserve"> </v>
      </c>
      <c r="J8" s="86" t="str">
        <f t="shared" ref="J8:J17" si="2">IF(C8 &lt;&gt;C111,"EMC changed"," ")</f>
        <v xml:space="preserve"> </v>
      </c>
      <c r="K8" s="86" t="str">
        <f>IF(F8 &lt;&gt;D111,"Rc changed"," ")</f>
        <v xml:space="preserve"> </v>
      </c>
      <c r="L8" s="118"/>
      <c r="M8" s="33">
        <f>E8*F8*0.9*D8/12*43560</f>
        <v>1027.7389070957097</v>
      </c>
    </row>
    <row r="9" spans="1:18" s="10" customFormat="1" x14ac:dyDescent="0.35">
      <c r="A9" s="7" t="s">
        <v>13</v>
      </c>
      <c r="B9" s="87">
        <v>0.23499999999999999</v>
      </c>
      <c r="C9" s="88">
        <v>93</v>
      </c>
      <c r="D9" s="107">
        <v>2.2222666711115554E-2</v>
      </c>
      <c r="E9" s="9">
        <v>30.65</v>
      </c>
      <c r="F9" s="89">
        <v>0.68</v>
      </c>
      <c r="G9" s="18">
        <f t="shared" si="0"/>
        <v>2.4707527301192342E-2</v>
      </c>
      <c r="H9" s="19">
        <f t="shared" si="1"/>
        <v>9.7778725064293095</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1513.159465610561</v>
      </c>
    </row>
    <row r="10" spans="1:18" s="10" customFormat="1" x14ac:dyDescent="0.35">
      <c r="A10" s="7" t="s">
        <v>14</v>
      </c>
      <c r="B10" s="87">
        <v>0.25</v>
      </c>
      <c r="C10" s="88">
        <v>80</v>
      </c>
      <c r="D10" s="107">
        <v>3.1089775644231092E-2</v>
      </c>
      <c r="E10" s="9">
        <v>30.65</v>
      </c>
      <c r="F10" s="89">
        <v>0.3</v>
      </c>
      <c r="G10" s="18">
        <f t="shared" si="0"/>
        <v>1.6223150140014003E-2</v>
      </c>
      <c r="H10" s="19">
        <f t="shared" si="1"/>
        <v>5.1914080448044801</v>
      </c>
      <c r="I10" s="86" t="str">
        <f t="shared" si="3"/>
        <v xml:space="preserve"> </v>
      </c>
      <c r="J10" s="86" t="str">
        <f t="shared" si="2"/>
        <v xml:space="preserve"> </v>
      </c>
      <c r="K10" s="86" t="str">
        <f t="shared" si="4"/>
        <v xml:space="preserve"> </v>
      </c>
      <c r="L10" s="118"/>
      <c r="M10" s="33">
        <f t="shared" si="5"/>
        <v>933.93888118811878</v>
      </c>
    </row>
    <row r="11" spans="1:18" s="10" customFormat="1" x14ac:dyDescent="0.35">
      <c r="A11" s="7"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7"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7" t="s">
        <v>17</v>
      </c>
      <c r="B13" s="87">
        <v>0.19</v>
      </c>
      <c r="C13" s="88">
        <v>21</v>
      </c>
      <c r="D13" s="107">
        <v>0.26186529764087524</v>
      </c>
      <c r="E13" s="9">
        <v>30.65</v>
      </c>
      <c r="F13" s="89">
        <v>0.08</v>
      </c>
      <c r="G13" s="18">
        <f t="shared" si="0"/>
        <v>2.7693501704339332E-2</v>
      </c>
      <c r="H13" s="19">
        <f t="shared" si="1"/>
        <v>3.0608607146901363</v>
      </c>
      <c r="I13" s="86" t="str">
        <f t="shared" si="3"/>
        <v xml:space="preserve"> </v>
      </c>
      <c r="J13" s="86" t="str">
        <f t="shared" si="2"/>
        <v xml:space="preserve"> </v>
      </c>
      <c r="K13" s="86" t="str">
        <f t="shared" si="4"/>
        <v xml:space="preserve"> </v>
      </c>
      <c r="L13" s="118"/>
      <c r="M13" s="33">
        <f t="shared" si="5"/>
        <v>2097.7201499669968</v>
      </c>
    </row>
    <row r="14" spans="1:18" s="10" customFormat="1" ht="15" customHeight="1" x14ac:dyDescent="0.35">
      <c r="A14" s="7" t="s">
        <v>118</v>
      </c>
      <c r="B14" s="87">
        <v>0.32500000000000001</v>
      </c>
      <c r="C14" s="88">
        <v>73</v>
      </c>
      <c r="D14" s="107">
        <v>0.23462979631296466</v>
      </c>
      <c r="E14" s="9">
        <v>30.65</v>
      </c>
      <c r="F14" s="89">
        <v>0.27</v>
      </c>
      <c r="G14" s="18">
        <f t="shared" si="0"/>
        <v>0.14324735932684521</v>
      </c>
      <c r="H14" s="19">
        <f t="shared" si="1"/>
        <v>32.175560710337543</v>
      </c>
      <c r="I14" s="86" t="str">
        <f t="shared" si="3"/>
        <v xml:space="preserve"> </v>
      </c>
      <c r="J14" s="86" t="str">
        <f t="shared" si="2"/>
        <v xml:space="preserve"> </v>
      </c>
      <c r="K14" s="86" t="str">
        <f t="shared" si="4"/>
        <v xml:space="preserve"> </v>
      </c>
      <c r="L14" s="118"/>
      <c r="M14" s="33">
        <f t="shared" si="5"/>
        <v>6343.4648989603975</v>
      </c>
    </row>
    <row r="15" spans="1:18" s="10" customFormat="1" x14ac:dyDescent="0.35">
      <c r="A15" s="96" t="s">
        <v>62</v>
      </c>
      <c r="B15" s="12">
        <v>0.19</v>
      </c>
      <c r="C15" s="13">
        <v>21</v>
      </c>
      <c r="D15" s="107">
        <v>0.14788078807880792</v>
      </c>
      <c r="E15" s="9">
        <v>30.65</v>
      </c>
      <c r="F15" s="14">
        <v>0.08</v>
      </c>
      <c r="G15" s="18">
        <f t="shared" si="0"/>
        <v>1.5639097251885194E-2</v>
      </c>
      <c r="H15" s="19">
        <f t="shared" si="1"/>
        <v>1.7285318015241529</v>
      </c>
      <c r="I15" s="86"/>
      <c r="J15" s="86"/>
      <c r="K15" s="86"/>
      <c r="L15" s="118"/>
      <c r="M15" s="33">
        <f t="shared" si="5"/>
        <v>1184.6262629702971</v>
      </c>
    </row>
    <row r="16" spans="1:18" s="10" customFormat="1" x14ac:dyDescent="0.35">
      <c r="A16" s="96" t="s">
        <v>60</v>
      </c>
      <c r="B16" s="12">
        <v>0.5</v>
      </c>
      <c r="C16" s="13">
        <v>100</v>
      </c>
      <c r="D16" s="107">
        <v>0.16094131635385761</v>
      </c>
      <c r="E16" s="9">
        <v>30.65</v>
      </c>
      <c r="F16" s="14">
        <v>0.11</v>
      </c>
      <c r="G16" s="18">
        <f t="shared" si="0"/>
        <v>6.1586649057878015E-2</v>
      </c>
      <c r="H16" s="19">
        <f t="shared" si="1"/>
        <v>12.317329811575602</v>
      </c>
      <c r="I16" s="86"/>
      <c r="J16" s="86"/>
      <c r="K16" s="86"/>
      <c r="L16" s="118"/>
      <c r="M16" s="33">
        <f t="shared" si="5"/>
        <v>1772.7187883003301</v>
      </c>
    </row>
    <row r="17" spans="1:18" s="10" customFormat="1" ht="15" customHeight="1" x14ac:dyDescent="0.35">
      <c r="A17" s="7" t="s">
        <v>18</v>
      </c>
      <c r="B17" s="87">
        <v>0.28000000000000003</v>
      </c>
      <c r="C17" s="88">
        <v>87</v>
      </c>
      <c r="D17" s="107">
        <v>1.3344556677890012E-2</v>
      </c>
      <c r="E17" s="9">
        <v>30.65</v>
      </c>
      <c r="F17" s="89">
        <v>0.8</v>
      </c>
      <c r="G17" s="18">
        <f t="shared" si="0"/>
        <v>2.079737415039282E-2</v>
      </c>
      <c r="H17" s="19">
        <f t="shared" si="1"/>
        <v>6.462041253872056</v>
      </c>
      <c r="I17" s="86" t="str">
        <f t="shared" si="3"/>
        <v xml:space="preserve"> </v>
      </c>
      <c r="J17" s="86" t="str">
        <f t="shared" si="2"/>
        <v xml:space="preserve"> </v>
      </c>
      <c r="K17" s="86" t="str">
        <f t="shared" si="4"/>
        <v xml:space="preserve"> </v>
      </c>
      <c r="L17" s="118"/>
      <c r="M17" s="33">
        <f t="shared" si="5"/>
        <v>1068.9902666666667</v>
      </c>
    </row>
    <row r="18" spans="1:18" x14ac:dyDescent="0.35">
      <c r="A18" s="59" t="s">
        <v>59</v>
      </c>
      <c r="B18" s="12">
        <v>0</v>
      </c>
      <c r="C18" s="13">
        <v>0</v>
      </c>
      <c r="D18" s="107">
        <v>8.7991465813247988E-2</v>
      </c>
      <c r="E18" s="9">
        <v>30.65</v>
      </c>
      <c r="F18" s="14">
        <v>0</v>
      </c>
      <c r="G18" s="18">
        <f t="shared" si="0"/>
        <v>0</v>
      </c>
      <c r="H18" s="19">
        <f t="shared" si="1"/>
        <v>0</v>
      </c>
      <c r="I18" s="85"/>
      <c r="J18" s="85"/>
      <c r="K18" s="85"/>
      <c r="L18" s="118"/>
      <c r="M18" s="33">
        <f t="shared" si="5"/>
        <v>0</v>
      </c>
      <c r="N18" s="2"/>
      <c r="O18" s="2"/>
      <c r="P18" s="2"/>
      <c r="Q18" s="2"/>
    </row>
    <row r="19" spans="1:18" x14ac:dyDescent="0.35">
      <c r="A19" s="11" t="s">
        <v>142</v>
      </c>
      <c r="B19" s="12">
        <v>0.15</v>
      </c>
      <c r="C19" s="113">
        <v>94</v>
      </c>
      <c r="D19" s="107">
        <v>1.1111111111111111E-3</v>
      </c>
      <c r="E19" s="9">
        <v>30.65</v>
      </c>
      <c r="F19" s="14">
        <v>0.15</v>
      </c>
      <c r="G19" s="18">
        <f t="shared" si="0"/>
        <v>1.7393875000000001E-4</v>
      </c>
      <c r="H19" s="19">
        <f t="shared" si="1"/>
        <v>0.10900161666666668</v>
      </c>
      <c r="I19" s="85"/>
      <c r="J19" s="85"/>
      <c r="K19" s="85"/>
      <c r="L19" s="118"/>
      <c r="M19" s="33">
        <f t="shared" si="5"/>
        <v>16.688924999999998</v>
      </c>
      <c r="N19" s="2"/>
      <c r="O19" s="2"/>
      <c r="P19" s="2"/>
      <c r="Q19" s="2"/>
    </row>
    <row r="20" spans="1:18" x14ac:dyDescent="0.35">
      <c r="A20" s="11" t="s">
        <v>143</v>
      </c>
      <c r="B20" s="12">
        <v>0.45</v>
      </c>
      <c r="C20" s="113">
        <v>49</v>
      </c>
      <c r="D20" s="107">
        <v>2.4467335622451132E-2</v>
      </c>
      <c r="E20" s="9">
        <v>30.65</v>
      </c>
      <c r="F20" s="14">
        <v>0.27</v>
      </c>
      <c r="G20" s="18">
        <f t="shared" ref="G20:G23" si="6">0.227*F20*E20*D20*B20</f>
        <v>2.0683274381638164E-2</v>
      </c>
      <c r="H20" s="19">
        <f t="shared" ref="H20:H23" si="7">0.227*C20*D20*E20*F20</f>
        <v>2.2521787660006001</v>
      </c>
      <c r="I20" s="85"/>
      <c r="J20" s="85"/>
      <c r="K20" s="85"/>
      <c r="L20" s="118"/>
      <c r="M20" s="33">
        <f t="shared" si="5"/>
        <v>661.50031722772292</v>
      </c>
      <c r="N20" s="2"/>
      <c r="O20" s="2"/>
      <c r="P20" s="2"/>
      <c r="Q20" s="2"/>
    </row>
    <row r="21" spans="1:18" x14ac:dyDescent="0.35">
      <c r="A21" s="11" t="s">
        <v>19</v>
      </c>
      <c r="B21" s="12"/>
      <c r="C21" s="13"/>
      <c r="D21" s="8">
        <v>1.0000000000000001E-9</v>
      </c>
      <c r="E21" s="13">
        <v>30.65</v>
      </c>
      <c r="F21" s="14"/>
      <c r="G21" s="18">
        <f t="shared" si="6"/>
        <v>0</v>
      </c>
      <c r="H21" s="19">
        <f t="shared" si="7"/>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85"/>
      <c r="J23" s="85"/>
      <c r="K23" s="85"/>
      <c r="L23" s="118"/>
      <c r="M23" s="33">
        <f t="shared" si="5"/>
        <v>0</v>
      </c>
      <c r="N23" s="2"/>
      <c r="O23" s="2"/>
      <c r="P23" s="2"/>
      <c r="Q23" s="2"/>
    </row>
    <row r="24" spans="1:18" x14ac:dyDescent="0.35">
      <c r="A24" s="15" t="s">
        <v>20</v>
      </c>
      <c r="B24" s="16"/>
      <c r="C24" s="16"/>
      <c r="D24" s="17">
        <f>SUM(D8:D23)</f>
        <v>1.0000000050000002</v>
      </c>
      <c r="E24" s="16"/>
      <c r="F24" s="16"/>
      <c r="G24" s="18">
        <f>SUM(G8:G23)</f>
        <v>0.34503389011558905</v>
      </c>
      <c r="H24" s="19">
        <f>SUM(H8:H23)</f>
        <v>78.43054176731728</v>
      </c>
      <c r="I24" s="85"/>
      <c r="J24" s="85"/>
      <c r="K24" s="85"/>
      <c r="L24" s="118"/>
      <c r="M24" s="33">
        <f>SUM(M8:M23)</f>
        <v>16620.546963120352</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customHeight="1"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44" t="str">
        <f>A8</f>
        <v>Commercial</v>
      </c>
      <c r="B29" s="87">
        <f>B8</f>
        <v>0.2</v>
      </c>
      <c r="C29" s="95">
        <f t="shared" ref="C29:D29" si="8">C8</f>
        <v>75</v>
      </c>
      <c r="D29" s="91">
        <f t="shared" si="8"/>
        <v>1.4455890033447792E-2</v>
      </c>
      <c r="E29" s="91">
        <v>30.65</v>
      </c>
      <c r="F29" s="87">
        <v>0.71</v>
      </c>
      <c r="G29" s="18">
        <f t="shared" ref="G29:G44" si="9">0.227*F29*E29*D29*B29</f>
        <v>1.4282016033714484E-2</v>
      </c>
      <c r="H29" s="19">
        <f t="shared" ref="H29:H44" si="10">0.227*C29*D29*E29*F29</f>
        <v>5.3557560126429324</v>
      </c>
      <c r="I29" s="18">
        <f>G8-G29</f>
        <v>0</v>
      </c>
      <c r="J29" s="18">
        <f t="shared" ref="J29:J44" si="11">H8-H29</f>
        <v>0</v>
      </c>
      <c r="K29" s="85"/>
      <c r="L29" s="120" t="str">
        <f>IF(OR(B29&lt;&gt;B8,C29&lt;&gt;C8,F29&lt;&gt;F8),"value changed"," ")</f>
        <v xml:space="preserve"> </v>
      </c>
      <c r="M29" s="33">
        <f>E29*F29*0.9*D29/12*43560</f>
        <v>1027.7389070957097</v>
      </c>
      <c r="N29" s="2"/>
      <c r="O29" s="2"/>
      <c r="P29" s="2"/>
      <c r="Q29" s="2"/>
      <c r="R29" s="2"/>
    </row>
    <row r="30" spans="1:18" x14ac:dyDescent="0.35">
      <c r="A30" s="96" t="str">
        <f t="shared" ref="A30:A44" si="12">A9</f>
        <v>Industrial</v>
      </c>
      <c r="B30" s="87">
        <f t="shared" ref="B30:E30" si="13">B9</f>
        <v>0.23499999999999999</v>
      </c>
      <c r="C30" s="95">
        <f t="shared" si="13"/>
        <v>93</v>
      </c>
      <c r="D30" s="91">
        <f t="shared" si="13"/>
        <v>2.2222666711115554E-2</v>
      </c>
      <c r="E30" s="91">
        <f t="shared" si="13"/>
        <v>30.65</v>
      </c>
      <c r="F30" s="87">
        <v>0.68</v>
      </c>
      <c r="G30" s="18">
        <f t="shared" si="9"/>
        <v>2.4707527301192342E-2</v>
      </c>
      <c r="H30" s="19">
        <f t="shared" si="10"/>
        <v>9.7778725064293095</v>
      </c>
      <c r="I30" s="18">
        <f t="shared" ref="I30:I44" si="14">G9-G30</f>
        <v>0</v>
      </c>
      <c r="J30" s="18">
        <f t="shared" si="11"/>
        <v>0</v>
      </c>
      <c r="K30" s="85"/>
      <c r="L30" s="120" t="str">
        <f t="shared" ref="L30:L44" si="15">IF(OR(B30&lt;&gt;B9,C30&lt;&gt;C9,F30&lt;&gt;F9),"value changed"," ")</f>
        <v xml:space="preserve"> </v>
      </c>
      <c r="M30" s="33">
        <f t="shared" ref="M30:M44" si="16">E30*F30*0.9*D30/12*43560</f>
        <v>1513.159465610561</v>
      </c>
      <c r="N30" s="2"/>
      <c r="O30" s="2"/>
      <c r="P30" s="2"/>
      <c r="Q30" s="2"/>
      <c r="R30" s="2"/>
    </row>
    <row r="31" spans="1:18" x14ac:dyDescent="0.35">
      <c r="A31" s="96" t="str">
        <f t="shared" si="12"/>
        <v>Institutional</v>
      </c>
      <c r="B31" s="87">
        <f t="shared" ref="B31:F31" si="17">B10</f>
        <v>0.25</v>
      </c>
      <c r="C31" s="95">
        <f t="shared" si="17"/>
        <v>80</v>
      </c>
      <c r="D31" s="91">
        <f t="shared" si="17"/>
        <v>3.1089775644231092E-2</v>
      </c>
      <c r="E31" s="91">
        <f t="shared" si="17"/>
        <v>30.65</v>
      </c>
      <c r="F31" s="87">
        <f t="shared" si="17"/>
        <v>0.3</v>
      </c>
      <c r="G31" s="18">
        <f t="shared" si="9"/>
        <v>1.6223150140014003E-2</v>
      </c>
      <c r="H31" s="19">
        <f t="shared" si="10"/>
        <v>5.1914080448044801</v>
      </c>
      <c r="I31" s="18">
        <f t="shared" si="14"/>
        <v>0</v>
      </c>
      <c r="J31" s="18">
        <f t="shared" si="11"/>
        <v>0</v>
      </c>
      <c r="K31" s="85"/>
      <c r="L31" s="120" t="str">
        <f t="shared" si="15"/>
        <v xml:space="preserve"> </v>
      </c>
      <c r="M31" s="33">
        <f t="shared" si="16"/>
        <v>933.93888118811878</v>
      </c>
      <c r="N31" s="2"/>
      <c r="O31" s="2"/>
      <c r="P31" s="2"/>
      <c r="Q31" s="2"/>
      <c r="R31" s="2"/>
    </row>
    <row r="32" spans="1:18" x14ac:dyDescent="0.35">
      <c r="A32" s="96" t="str">
        <f t="shared" si="12"/>
        <v>Multi-use</v>
      </c>
      <c r="B32" s="87">
        <f t="shared" ref="B32:F32" si="18">B11</f>
        <v>0.28999999999999998</v>
      </c>
      <c r="C32" s="95">
        <f t="shared" si="18"/>
        <v>76</v>
      </c>
      <c r="D32" s="91">
        <f t="shared" si="18"/>
        <v>1.0000000000000001E-9</v>
      </c>
      <c r="E32" s="91">
        <f t="shared" si="18"/>
        <v>30.65</v>
      </c>
      <c r="F32" s="87">
        <f t="shared" si="18"/>
        <v>0.5</v>
      </c>
      <c r="G32" s="18">
        <f t="shared" si="9"/>
        <v>1.0088447500000001E-9</v>
      </c>
      <c r="H32" s="19">
        <f t="shared" si="10"/>
        <v>2.6438690000000003E-7</v>
      </c>
      <c r="I32" s="18">
        <f t="shared" si="14"/>
        <v>0</v>
      </c>
      <c r="J32" s="18">
        <f t="shared" si="11"/>
        <v>0</v>
      </c>
      <c r="K32" s="85"/>
      <c r="L32" s="120" t="str">
        <f t="shared" si="15"/>
        <v xml:space="preserve"> </v>
      </c>
      <c r="M32" s="33">
        <f t="shared" si="16"/>
        <v>5.0066775000000005E-5</v>
      </c>
      <c r="N32" s="2"/>
      <c r="O32" s="2"/>
      <c r="P32" s="2"/>
      <c r="Q32" s="2"/>
      <c r="R32" s="2"/>
    </row>
    <row r="33" spans="1:18" x14ac:dyDescent="0.35">
      <c r="A33" s="96" t="str">
        <f t="shared" si="12"/>
        <v>Municipal</v>
      </c>
      <c r="B33" s="87">
        <f t="shared" ref="B33:F33" si="19">B12</f>
        <v>0.28999999999999998</v>
      </c>
      <c r="C33" s="95">
        <f t="shared" si="19"/>
        <v>76</v>
      </c>
      <c r="D33" s="91">
        <f t="shared" si="19"/>
        <v>1.0000000000000001E-9</v>
      </c>
      <c r="E33" s="91">
        <f t="shared" si="19"/>
        <v>30.65</v>
      </c>
      <c r="F33" s="87">
        <f t="shared" si="19"/>
        <v>0.5</v>
      </c>
      <c r="G33" s="18">
        <f t="shared" si="9"/>
        <v>1.0088447500000001E-9</v>
      </c>
      <c r="H33" s="19">
        <f t="shared" si="10"/>
        <v>2.6438690000000003E-7</v>
      </c>
      <c r="I33" s="18">
        <f t="shared" si="14"/>
        <v>0</v>
      </c>
      <c r="J33" s="18">
        <f t="shared" si="11"/>
        <v>0</v>
      </c>
      <c r="K33" s="85"/>
      <c r="L33" s="120" t="str">
        <f t="shared" si="15"/>
        <v xml:space="preserve"> </v>
      </c>
      <c r="M33" s="33">
        <f t="shared" si="16"/>
        <v>5.0066775000000005E-5</v>
      </c>
      <c r="N33" s="2"/>
      <c r="O33" s="2"/>
      <c r="P33" s="2"/>
      <c r="Q33" s="2"/>
      <c r="R33" s="2"/>
    </row>
    <row r="34" spans="1:18" x14ac:dyDescent="0.35">
      <c r="A34" s="96" t="str">
        <f t="shared" si="12"/>
        <v>Open space</v>
      </c>
      <c r="B34" s="87">
        <f t="shared" ref="B34:F34" si="20">B13</f>
        <v>0.19</v>
      </c>
      <c r="C34" s="95">
        <f t="shared" si="20"/>
        <v>21</v>
      </c>
      <c r="D34" s="91">
        <f t="shared" si="20"/>
        <v>0.26186529764087524</v>
      </c>
      <c r="E34" s="91">
        <f t="shared" si="20"/>
        <v>30.65</v>
      </c>
      <c r="F34" s="87">
        <f t="shared" si="20"/>
        <v>0.08</v>
      </c>
      <c r="G34" s="18">
        <f t="shared" si="9"/>
        <v>2.7693501704339332E-2</v>
      </c>
      <c r="H34" s="19">
        <f t="shared" si="10"/>
        <v>3.0608607146901363</v>
      </c>
      <c r="I34" s="18">
        <f t="shared" si="14"/>
        <v>0</v>
      </c>
      <c r="J34" s="18">
        <f t="shared" si="11"/>
        <v>0</v>
      </c>
      <c r="K34" s="85"/>
      <c r="L34" s="120" t="str">
        <f t="shared" si="15"/>
        <v xml:space="preserve"> </v>
      </c>
      <c r="M34" s="33">
        <f t="shared" si="16"/>
        <v>2097.7201499669968</v>
      </c>
      <c r="N34" s="2"/>
      <c r="O34" s="2"/>
      <c r="P34" s="2"/>
      <c r="Q34" s="2"/>
      <c r="R34" s="2"/>
    </row>
    <row r="35" spans="1:18" ht="15" customHeight="1" x14ac:dyDescent="0.35">
      <c r="A35" s="96" t="str">
        <f t="shared" si="12"/>
        <v>Residential</v>
      </c>
      <c r="B35" s="87">
        <f t="shared" ref="B35:F35" si="21">B14</f>
        <v>0.32500000000000001</v>
      </c>
      <c r="C35" s="95">
        <f t="shared" si="21"/>
        <v>73</v>
      </c>
      <c r="D35" s="91">
        <f t="shared" si="21"/>
        <v>0.23462979631296466</v>
      </c>
      <c r="E35" s="91">
        <f t="shared" si="21"/>
        <v>30.65</v>
      </c>
      <c r="F35" s="87">
        <f t="shared" si="21"/>
        <v>0.27</v>
      </c>
      <c r="G35" s="18">
        <f t="shared" si="9"/>
        <v>0.14324735932684521</v>
      </c>
      <c r="H35" s="19">
        <f t="shared" si="10"/>
        <v>32.175560710337543</v>
      </c>
      <c r="I35" s="18">
        <f t="shared" si="14"/>
        <v>0</v>
      </c>
      <c r="J35" s="18">
        <f t="shared" si="11"/>
        <v>0</v>
      </c>
      <c r="K35" s="85"/>
      <c r="L35" s="120" t="str">
        <f t="shared" si="15"/>
        <v xml:space="preserve"> </v>
      </c>
      <c r="M35" s="33">
        <f t="shared" si="16"/>
        <v>6343.4648989603975</v>
      </c>
      <c r="N35" s="2"/>
      <c r="O35" s="2"/>
      <c r="P35" s="2"/>
      <c r="Q35" s="2"/>
      <c r="R35" s="2"/>
    </row>
    <row r="36" spans="1:18" x14ac:dyDescent="0.35">
      <c r="A36" s="96" t="str">
        <f t="shared" si="12"/>
        <v>Park</v>
      </c>
      <c r="B36" s="87">
        <f t="shared" ref="B36:F36" si="22">B15</f>
        <v>0.19</v>
      </c>
      <c r="C36" s="95">
        <f t="shared" si="22"/>
        <v>21</v>
      </c>
      <c r="D36" s="91">
        <f t="shared" si="22"/>
        <v>0.14788078807880792</v>
      </c>
      <c r="E36" s="91">
        <f t="shared" si="22"/>
        <v>30.65</v>
      </c>
      <c r="F36" s="87">
        <f t="shared" si="22"/>
        <v>0.08</v>
      </c>
      <c r="G36" s="18">
        <f t="shared" si="9"/>
        <v>1.5639097251885194E-2</v>
      </c>
      <c r="H36" s="19">
        <f t="shared" si="10"/>
        <v>1.7285318015241529</v>
      </c>
      <c r="I36" s="18">
        <f t="shared" si="14"/>
        <v>0</v>
      </c>
      <c r="J36" s="18">
        <f t="shared" si="11"/>
        <v>0</v>
      </c>
      <c r="K36" s="85"/>
      <c r="L36" s="120" t="str">
        <f t="shared" si="15"/>
        <v xml:space="preserve"> </v>
      </c>
      <c r="M36" s="33">
        <f t="shared" si="16"/>
        <v>1184.6262629702971</v>
      </c>
      <c r="N36" s="2"/>
      <c r="O36" s="2"/>
      <c r="P36" s="2"/>
      <c r="Q36" s="2"/>
      <c r="R36" s="2"/>
    </row>
    <row r="37" spans="1:18" x14ac:dyDescent="0.35">
      <c r="A37" s="96" t="str">
        <f t="shared" si="12"/>
        <v>Agriculture</v>
      </c>
      <c r="B37" s="87">
        <f t="shared" ref="B37:F37" si="23">B16</f>
        <v>0.5</v>
      </c>
      <c r="C37" s="95">
        <f t="shared" si="23"/>
        <v>100</v>
      </c>
      <c r="D37" s="91">
        <f t="shared" si="23"/>
        <v>0.16094131635385761</v>
      </c>
      <c r="E37" s="91">
        <f t="shared" si="23"/>
        <v>30.65</v>
      </c>
      <c r="F37" s="87">
        <f t="shared" si="23"/>
        <v>0.11</v>
      </c>
      <c r="G37" s="18">
        <f t="shared" si="9"/>
        <v>6.1586649057878015E-2</v>
      </c>
      <c r="H37" s="19">
        <f t="shared" si="10"/>
        <v>12.317329811575602</v>
      </c>
      <c r="I37" s="18">
        <f t="shared" si="14"/>
        <v>0</v>
      </c>
      <c r="J37" s="18">
        <f t="shared" si="11"/>
        <v>0</v>
      </c>
      <c r="K37" s="85"/>
      <c r="L37" s="120" t="str">
        <f t="shared" si="15"/>
        <v xml:space="preserve"> </v>
      </c>
      <c r="M37" s="33">
        <f t="shared" si="16"/>
        <v>1772.7187883003301</v>
      </c>
      <c r="N37" s="2"/>
      <c r="O37" s="2"/>
      <c r="P37" s="2"/>
      <c r="Q37" s="2"/>
      <c r="R37" s="2"/>
    </row>
    <row r="38" spans="1:18" x14ac:dyDescent="0.35">
      <c r="A38" s="96" t="str">
        <f t="shared" si="12"/>
        <v>Transportation</v>
      </c>
      <c r="B38" s="87">
        <f t="shared" ref="B38:F38" si="24">B17</f>
        <v>0.28000000000000003</v>
      </c>
      <c r="C38" s="95">
        <f t="shared" si="24"/>
        <v>87</v>
      </c>
      <c r="D38" s="91">
        <f t="shared" si="24"/>
        <v>1.3344556677890012E-2</v>
      </c>
      <c r="E38" s="91">
        <f t="shared" si="24"/>
        <v>30.65</v>
      </c>
      <c r="F38" s="87">
        <f t="shared" si="24"/>
        <v>0.8</v>
      </c>
      <c r="G38" s="18">
        <f t="shared" si="9"/>
        <v>2.079737415039282E-2</v>
      </c>
      <c r="H38" s="19">
        <f t="shared" si="10"/>
        <v>6.462041253872056</v>
      </c>
      <c r="I38" s="18">
        <f t="shared" si="14"/>
        <v>0</v>
      </c>
      <c r="J38" s="18">
        <f t="shared" si="11"/>
        <v>0</v>
      </c>
      <c r="K38" s="85"/>
      <c r="L38" s="120" t="str">
        <f t="shared" si="15"/>
        <v xml:space="preserve"> </v>
      </c>
      <c r="M38" s="33">
        <f t="shared" si="16"/>
        <v>1068.9902666666667</v>
      </c>
      <c r="N38" s="2"/>
      <c r="O38" s="2"/>
      <c r="P38" s="2"/>
      <c r="Q38" s="2"/>
      <c r="R38" s="2"/>
    </row>
    <row r="39" spans="1:18" x14ac:dyDescent="0.35">
      <c r="A39" s="96" t="str">
        <f t="shared" si="12"/>
        <v>Water</v>
      </c>
      <c r="B39" s="87">
        <f t="shared" ref="B39:F39" si="25">B18</f>
        <v>0</v>
      </c>
      <c r="C39" s="95">
        <f t="shared" si="25"/>
        <v>0</v>
      </c>
      <c r="D39" s="91">
        <f t="shared" si="25"/>
        <v>8.7991465813247988E-2</v>
      </c>
      <c r="E39" s="91">
        <f t="shared" si="25"/>
        <v>30.65</v>
      </c>
      <c r="F39" s="87">
        <f t="shared" si="25"/>
        <v>0</v>
      </c>
      <c r="G39" s="18">
        <f t="shared" si="9"/>
        <v>0</v>
      </c>
      <c r="H39" s="19">
        <f t="shared" si="10"/>
        <v>0</v>
      </c>
      <c r="I39" s="18">
        <f t="shared" si="14"/>
        <v>0</v>
      </c>
      <c r="J39" s="18">
        <f t="shared" si="11"/>
        <v>0</v>
      </c>
      <c r="K39" s="85"/>
      <c r="L39" s="120" t="str">
        <f t="shared" si="15"/>
        <v xml:space="preserve"> </v>
      </c>
      <c r="M39" s="33">
        <f t="shared" si="16"/>
        <v>0</v>
      </c>
      <c r="N39" s="2"/>
      <c r="O39" s="2"/>
      <c r="P39" s="2"/>
      <c r="Q39" s="2"/>
      <c r="R39" s="2"/>
    </row>
    <row r="40" spans="1:18" x14ac:dyDescent="0.35">
      <c r="A40" s="96" t="str">
        <f t="shared" si="12"/>
        <v>Extractive</v>
      </c>
      <c r="B40" s="87">
        <f t="shared" ref="B40:F40" si="26">B19</f>
        <v>0.15</v>
      </c>
      <c r="C40" s="95">
        <f t="shared" si="26"/>
        <v>94</v>
      </c>
      <c r="D40" s="91">
        <f t="shared" si="26"/>
        <v>1.1111111111111111E-3</v>
      </c>
      <c r="E40" s="91">
        <f t="shared" si="26"/>
        <v>30.65</v>
      </c>
      <c r="F40" s="87">
        <f t="shared" si="26"/>
        <v>0.15</v>
      </c>
      <c r="G40" s="18">
        <f t="shared" si="9"/>
        <v>1.7393875000000001E-4</v>
      </c>
      <c r="H40" s="19">
        <f t="shared" si="10"/>
        <v>0.10900161666666668</v>
      </c>
      <c r="I40" s="18">
        <f t="shared" si="14"/>
        <v>0</v>
      </c>
      <c r="J40" s="18">
        <f t="shared" si="11"/>
        <v>0</v>
      </c>
      <c r="K40" s="85"/>
      <c r="L40" s="120" t="str">
        <f t="shared" si="15"/>
        <v xml:space="preserve"> </v>
      </c>
      <c r="M40" s="33">
        <f t="shared" si="16"/>
        <v>16.688924999999998</v>
      </c>
      <c r="N40" s="2"/>
      <c r="O40" s="2"/>
      <c r="P40" s="2"/>
      <c r="Q40" s="2"/>
      <c r="R40" s="2"/>
    </row>
    <row r="41" spans="1:18" x14ac:dyDescent="0.35">
      <c r="A41" s="96" t="str">
        <f t="shared" si="12"/>
        <v>Golf course</v>
      </c>
      <c r="B41" s="87">
        <f>B20</f>
        <v>0.45</v>
      </c>
      <c r="C41" s="95">
        <f t="shared" ref="C41" si="27">C20</f>
        <v>49</v>
      </c>
      <c r="D41" s="91">
        <f t="shared" ref="D41:E41" si="28">D20</f>
        <v>2.4467335622451132E-2</v>
      </c>
      <c r="E41" s="91">
        <f t="shared" si="28"/>
        <v>30.65</v>
      </c>
      <c r="F41" s="87">
        <f>F20</f>
        <v>0.27</v>
      </c>
      <c r="G41" s="18">
        <f t="shared" si="9"/>
        <v>2.0683274381638164E-2</v>
      </c>
      <c r="H41" s="19">
        <f t="shared" si="10"/>
        <v>2.2521787660006001</v>
      </c>
      <c r="I41" s="18">
        <f t="shared" si="14"/>
        <v>0</v>
      </c>
      <c r="J41" s="18">
        <f t="shared" si="11"/>
        <v>0</v>
      </c>
      <c r="K41" s="85"/>
      <c r="L41" s="120" t="str">
        <f t="shared" si="15"/>
        <v xml:space="preserve"> </v>
      </c>
      <c r="M41" s="33">
        <f t="shared" si="16"/>
        <v>661.50031722772292</v>
      </c>
      <c r="N41" s="2"/>
      <c r="O41" s="2"/>
      <c r="P41" s="2"/>
      <c r="Q41" s="2"/>
      <c r="R41" s="2"/>
    </row>
    <row r="42" spans="1:18" x14ac:dyDescent="0.35">
      <c r="A42" s="96" t="str">
        <f t="shared" si="12"/>
        <v>User specified</v>
      </c>
      <c r="B42" s="87">
        <f t="shared" ref="B42:F42" si="29">B21</f>
        <v>0</v>
      </c>
      <c r="C42" s="95">
        <f t="shared" si="29"/>
        <v>0</v>
      </c>
      <c r="D42" s="91">
        <f t="shared" si="29"/>
        <v>1.0000000000000001E-9</v>
      </c>
      <c r="E42" s="91">
        <f t="shared" si="29"/>
        <v>30.65</v>
      </c>
      <c r="F42" s="87">
        <f t="shared" si="29"/>
        <v>0</v>
      </c>
      <c r="G42" s="18">
        <f t="shared" si="9"/>
        <v>0</v>
      </c>
      <c r="H42" s="19">
        <f t="shared" si="10"/>
        <v>0</v>
      </c>
      <c r="I42" s="18">
        <f t="shared" si="14"/>
        <v>0</v>
      </c>
      <c r="J42" s="18">
        <f t="shared" si="11"/>
        <v>0</v>
      </c>
      <c r="K42" s="85"/>
      <c r="L42" s="120" t="str">
        <f t="shared" si="15"/>
        <v xml:space="preserve"> </v>
      </c>
      <c r="M42" s="33">
        <f t="shared" si="16"/>
        <v>0</v>
      </c>
      <c r="N42" s="2"/>
      <c r="O42" s="2"/>
      <c r="P42" s="2"/>
      <c r="Q42" s="2"/>
      <c r="R42" s="2"/>
    </row>
    <row r="43" spans="1:18" x14ac:dyDescent="0.35">
      <c r="A43" s="96" t="str">
        <f t="shared" si="12"/>
        <v>User specified</v>
      </c>
      <c r="B43" s="87">
        <f t="shared" ref="B43:F43" si="30">B22</f>
        <v>0</v>
      </c>
      <c r="C43" s="95">
        <f t="shared" si="30"/>
        <v>0</v>
      </c>
      <c r="D43" s="91">
        <f t="shared" si="30"/>
        <v>1.0000000000000001E-9</v>
      </c>
      <c r="E43" s="91">
        <f t="shared" si="30"/>
        <v>30.65</v>
      </c>
      <c r="F43" s="87">
        <f t="shared" si="30"/>
        <v>0</v>
      </c>
      <c r="G43" s="18">
        <f t="shared" si="9"/>
        <v>0</v>
      </c>
      <c r="H43" s="19">
        <f t="shared" si="10"/>
        <v>0</v>
      </c>
      <c r="I43" s="18">
        <f t="shared" si="14"/>
        <v>0</v>
      </c>
      <c r="J43" s="18">
        <f t="shared" si="11"/>
        <v>0</v>
      </c>
      <c r="K43" s="85"/>
      <c r="L43" s="120" t="str">
        <f t="shared" si="15"/>
        <v xml:space="preserve"> </v>
      </c>
      <c r="M43" s="33">
        <f t="shared" si="16"/>
        <v>0</v>
      </c>
      <c r="N43" s="2"/>
      <c r="O43" s="2"/>
      <c r="P43" s="2"/>
      <c r="Q43" s="2"/>
      <c r="R43" s="2"/>
    </row>
    <row r="44" spans="1:18" x14ac:dyDescent="0.35">
      <c r="A44" s="96" t="str">
        <f t="shared" si="12"/>
        <v>User specified</v>
      </c>
      <c r="B44" s="87">
        <f t="shared" ref="B44:F44" si="31">B23</f>
        <v>0</v>
      </c>
      <c r="C44" s="95">
        <f t="shared" si="31"/>
        <v>0</v>
      </c>
      <c r="D44" s="91">
        <f t="shared" si="31"/>
        <v>1.0000000000000001E-9</v>
      </c>
      <c r="E44" s="91">
        <f t="shared" si="31"/>
        <v>30.65</v>
      </c>
      <c r="F44" s="87">
        <f t="shared" si="31"/>
        <v>0</v>
      </c>
      <c r="G44" s="18">
        <f t="shared" si="9"/>
        <v>0</v>
      </c>
      <c r="H44" s="19">
        <f t="shared" si="10"/>
        <v>0</v>
      </c>
      <c r="I44" s="18">
        <f t="shared" si="14"/>
        <v>0</v>
      </c>
      <c r="J44" s="18">
        <f t="shared" si="11"/>
        <v>0</v>
      </c>
      <c r="K44" s="85"/>
      <c r="L44" s="120" t="str">
        <f t="shared" si="15"/>
        <v xml:space="preserve"> </v>
      </c>
      <c r="M44" s="33">
        <f t="shared" si="16"/>
        <v>0</v>
      </c>
      <c r="N44" s="2"/>
      <c r="O44" s="2"/>
      <c r="P44" s="2"/>
      <c r="Q44" s="2"/>
      <c r="R44" s="2"/>
    </row>
    <row r="45" spans="1:18" x14ac:dyDescent="0.35">
      <c r="A45" s="15" t="s">
        <v>20</v>
      </c>
      <c r="B45" s="16"/>
      <c r="C45" s="16"/>
      <c r="D45" s="17">
        <f>SUM(D29:D44)</f>
        <v>1.0000000050000002</v>
      </c>
      <c r="E45" s="16"/>
      <c r="F45" s="16"/>
      <c r="G45" s="47">
        <f t="shared" ref="G45:H45" si="32">SUM(G29:G44)</f>
        <v>0.34503389011558905</v>
      </c>
      <c r="H45" s="17">
        <f t="shared" si="32"/>
        <v>78.43054176731728</v>
      </c>
      <c r="I45" s="18">
        <f>SUM(I29:I44)</f>
        <v>0</v>
      </c>
      <c r="J45" s="18">
        <f>SUM(J29:J44)</f>
        <v>0</v>
      </c>
      <c r="K45" s="85"/>
      <c r="L45" s="118"/>
      <c r="M45" s="33">
        <f>SUM(M29:M44)</f>
        <v>16620.546963120352</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96"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96"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96"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96"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96"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96"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96"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96"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96"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96"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96"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96" t="str">
        <f t="shared" si="33"/>
        <v>Extractive</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96" t="str">
        <f t="shared" si="33"/>
        <v>Golf course</v>
      </c>
      <c r="B62" s="9"/>
      <c r="C62" s="9"/>
      <c r="D62" s="9"/>
      <c r="E62" s="9"/>
      <c r="F62" s="9"/>
      <c r="G62" s="9"/>
      <c r="H62" s="9"/>
      <c r="I62" s="9"/>
      <c r="J62" s="9"/>
      <c r="K62" s="9"/>
      <c r="L62" s="23"/>
      <c r="M62" s="2"/>
      <c r="N62" s="2"/>
      <c r="O62" s="2"/>
      <c r="P62" s="2"/>
      <c r="Q62" s="2"/>
      <c r="R62" s="2"/>
    </row>
    <row r="63" spans="1:18" x14ac:dyDescent="0.35">
      <c r="A63" s="96" t="str">
        <f t="shared" si="33"/>
        <v>User specified</v>
      </c>
      <c r="B63" s="9"/>
      <c r="C63" s="9"/>
      <c r="D63" s="9"/>
      <c r="E63" s="9"/>
      <c r="F63" s="9"/>
      <c r="G63" s="9"/>
      <c r="H63" s="9"/>
      <c r="I63" s="9"/>
      <c r="J63" s="9"/>
      <c r="K63" s="9"/>
      <c r="L63" s="23"/>
      <c r="M63" s="2"/>
      <c r="N63" s="2"/>
      <c r="O63" s="2"/>
      <c r="P63" s="2"/>
      <c r="Q63" s="2"/>
      <c r="R63" s="2"/>
    </row>
    <row r="64" spans="1:18" x14ac:dyDescent="0.35">
      <c r="A64" s="96" t="str">
        <f t="shared" si="33"/>
        <v>User specified</v>
      </c>
      <c r="B64" s="9"/>
      <c r="C64" s="9"/>
      <c r="D64" s="9"/>
      <c r="E64" s="9"/>
      <c r="F64" s="9"/>
      <c r="G64" s="9"/>
      <c r="H64" s="9"/>
      <c r="I64" s="9"/>
      <c r="J64" s="9"/>
      <c r="K64" s="9"/>
      <c r="L64" s="23"/>
      <c r="M64" s="2"/>
      <c r="N64" s="2"/>
      <c r="O64" s="2"/>
      <c r="P64" s="2"/>
      <c r="Q64" s="2"/>
      <c r="R64" s="2"/>
    </row>
    <row r="65" spans="1:18" x14ac:dyDescent="0.35">
      <c r="A65" s="96"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34"/>
        <v>0</v>
      </c>
      <c r="E69" s="26">
        <f t="shared" si="34"/>
        <v>0</v>
      </c>
      <c r="F69" s="26">
        <f t="shared" si="34"/>
        <v>0</v>
      </c>
      <c r="G69" s="26">
        <f t="shared" si="34"/>
        <v>0</v>
      </c>
      <c r="H69" s="26">
        <f t="shared" si="34"/>
        <v>0</v>
      </c>
      <c r="I69" s="26">
        <f t="shared" si="34"/>
        <v>0</v>
      </c>
      <c r="J69" s="26">
        <f t="shared" si="34"/>
        <v>0</v>
      </c>
      <c r="K69" s="26">
        <f t="shared" si="34"/>
        <v>0</v>
      </c>
      <c r="L69" s="26">
        <f>SUM(B69:K69)</f>
        <v>0</v>
      </c>
      <c r="M69" s="2"/>
      <c r="N69" s="2"/>
      <c r="O69" s="2"/>
      <c r="P69" s="2"/>
      <c r="Q69" s="2"/>
      <c r="R69" s="2"/>
    </row>
    <row r="70" spans="1:18" x14ac:dyDescent="0.35">
      <c r="A70" s="15" t="s">
        <v>37</v>
      </c>
      <c r="B70" s="27">
        <f>B69/$G$45</f>
        <v>0</v>
      </c>
      <c r="C70" s="27">
        <f t="shared" ref="C70:K70" si="35">C69/$G$45</f>
        <v>0</v>
      </c>
      <c r="D70" s="27">
        <f t="shared" si="35"/>
        <v>0</v>
      </c>
      <c r="E70" s="27">
        <f t="shared" si="35"/>
        <v>0</v>
      </c>
      <c r="F70" s="27">
        <f t="shared" si="35"/>
        <v>0</v>
      </c>
      <c r="G70" s="27">
        <f t="shared" si="35"/>
        <v>0</v>
      </c>
      <c r="H70" s="27">
        <f t="shared" si="35"/>
        <v>0</v>
      </c>
      <c r="I70" s="27">
        <f t="shared" si="35"/>
        <v>0</v>
      </c>
      <c r="J70" s="27">
        <f t="shared" si="35"/>
        <v>0</v>
      </c>
      <c r="K70" s="27">
        <f t="shared" si="35"/>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96"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96"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96"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96"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96"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96"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96"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96"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96"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96"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96" t="str">
        <f t="shared" si="36"/>
        <v>Extractive</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96" t="str">
        <f t="shared" si="36"/>
        <v>Golf course</v>
      </c>
      <c r="B87" s="9"/>
      <c r="C87" s="9"/>
      <c r="D87" s="9"/>
      <c r="E87" s="9"/>
      <c r="F87" s="9"/>
      <c r="G87" s="9"/>
      <c r="H87" s="9"/>
      <c r="I87" s="9"/>
      <c r="J87" s="9"/>
      <c r="K87" s="9"/>
      <c r="L87" s="23"/>
      <c r="M87" s="2"/>
      <c r="N87" s="2"/>
      <c r="O87" s="2"/>
      <c r="P87" s="2"/>
      <c r="Q87" s="2"/>
      <c r="R87" s="2"/>
    </row>
    <row r="88" spans="1:18" x14ac:dyDescent="0.35">
      <c r="A88" s="96" t="str">
        <f t="shared" si="36"/>
        <v>User specified</v>
      </c>
      <c r="B88" s="13"/>
      <c r="C88" s="13"/>
      <c r="D88" s="13"/>
      <c r="E88" s="13"/>
      <c r="F88" s="13"/>
      <c r="G88" s="13"/>
      <c r="H88" s="13"/>
      <c r="I88" s="13"/>
      <c r="J88" s="13"/>
      <c r="K88" s="13"/>
      <c r="L88" s="23"/>
      <c r="M88" s="2"/>
      <c r="N88" s="2"/>
      <c r="O88" s="2"/>
      <c r="P88" s="2"/>
      <c r="Q88" s="2"/>
      <c r="R88" s="2"/>
    </row>
    <row r="89" spans="1:18" x14ac:dyDescent="0.35">
      <c r="A89" s="96" t="str">
        <f t="shared" si="36"/>
        <v>User specified</v>
      </c>
      <c r="B89" s="9"/>
      <c r="C89" s="9"/>
      <c r="D89" s="9"/>
      <c r="E89" s="9"/>
      <c r="F89" s="9"/>
      <c r="G89" s="9"/>
      <c r="H89" s="9"/>
      <c r="I89" s="9"/>
      <c r="J89" s="9"/>
      <c r="K89" s="9"/>
      <c r="L89" s="23"/>
      <c r="M89" s="2"/>
      <c r="N89" s="2"/>
      <c r="O89" s="2"/>
      <c r="P89" s="2"/>
      <c r="Q89" s="2"/>
      <c r="R89" s="2"/>
    </row>
    <row r="90" spans="1:18" x14ac:dyDescent="0.35">
      <c r="A90" s="96" t="str">
        <f t="shared" si="36"/>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37"/>
        <v>0</v>
      </c>
      <c r="E94" s="33">
        <f t="shared" si="37"/>
        <v>0</v>
      </c>
      <c r="F94" s="33">
        <f t="shared" si="37"/>
        <v>0</v>
      </c>
      <c r="G94" s="33">
        <f t="shared" si="37"/>
        <v>0</v>
      </c>
      <c r="H94" s="33">
        <f t="shared" si="37"/>
        <v>0</v>
      </c>
      <c r="I94" s="33">
        <f t="shared" si="37"/>
        <v>0</v>
      </c>
      <c r="J94" s="33">
        <f t="shared" si="37"/>
        <v>0</v>
      </c>
      <c r="K94" s="33">
        <f t="shared" si="37"/>
        <v>0</v>
      </c>
      <c r="L94" s="33">
        <f>SUM(B94:K94)</f>
        <v>0</v>
      </c>
      <c r="M94" s="2"/>
      <c r="N94" s="2"/>
      <c r="O94" s="2"/>
      <c r="P94" s="2"/>
      <c r="Q94" s="2"/>
      <c r="R94" s="2"/>
    </row>
    <row r="95" spans="1:18" x14ac:dyDescent="0.35">
      <c r="A95" s="15" t="s">
        <v>37</v>
      </c>
      <c r="B95" s="27">
        <f>B94/$H$45</f>
        <v>0</v>
      </c>
      <c r="C95" s="27">
        <f t="shared" ref="C95:K95" si="38">C94/$H$45</f>
        <v>0</v>
      </c>
      <c r="D95" s="27">
        <f t="shared" si="38"/>
        <v>0</v>
      </c>
      <c r="E95" s="27">
        <f t="shared" si="38"/>
        <v>0</v>
      </c>
      <c r="F95" s="27">
        <f t="shared" si="38"/>
        <v>0</v>
      </c>
      <c r="G95" s="27">
        <f t="shared" si="38"/>
        <v>0</v>
      </c>
      <c r="H95" s="27">
        <f t="shared" si="38"/>
        <v>0</v>
      </c>
      <c r="I95" s="27">
        <f t="shared" si="38"/>
        <v>0</v>
      </c>
      <c r="J95" s="27">
        <f t="shared" si="38"/>
        <v>0</v>
      </c>
      <c r="K95" s="27">
        <f t="shared" si="38"/>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x14ac:dyDescent="0.35">
      <c r="A99" s="145"/>
      <c r="B99" s="41" t="s">
        <v>45</v>
      </c>
      <c r="C99" s="41" t="s">
        <v>45</v>
      </c>
      <c r="D99" s="141"/>
      <c r="E99" s="141"/>
      <c r="F99" s="141"/>
      <c r="G99" s="141"/>
      <c r="H99" s="141"/>
      <c r="I99" s="141"/>
      <c r="J99" s="141"/>
      <c r="K99" s="141"/>
      <c r="L99" s="142"/>
      <c r="M99" s="2"/>
      <c r="N99" s="5"/>
      <c r="O99" s="5"/>
      <c r="P99" s="5"/>
      <c r="Q99" s="5"/>
      <c r="R99" s="5"/>
    </row>
    <row r="100" spans="1:18"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68" t="s">
        <v>50</v>
      </c>
      <c r="C110" s="68"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zSLae1XLhgMQ/pIxHBdZtBZdjk9d6uM5Uhw6dWuorxklcSsJwJHyWpstHB0ZamsjuI6YPkeEFr5gJHErOITGTA==" saltValue="FwNxgTeMi2jtAp/TUnKkwQ==" spinCount="100000" sheet="1" objects="1" scenarios="1"/>
  <mergeCells count="35">
    <mergeCell ref="A1:L1"/>
    <mergeCell ref="A5:L5"/>
    <mergeCell ref="A6:A7"/>
    <mergeCell ref="A2:E2"/>
    <mergeCell ref="F2:L2"/>
    <mergeCell ref="A3:E3"/>
    <mergeCell ref="F3:L3"/>
    <mergeCell ref="B4:L4"/>
    <mergeCell ref="L6:L7"/>
    <mergeCell ref="K6:K7"/>
    <mergeCell ref="J6:J7"/>
    <mergeCell ref="A97:L97"/>
    <mergeCell ref="A48:A49"/>
    <mergeCell ref="B48:L48"/>
    <mergeCell ref="M5:M7"/>
    <mergeCell ref="M26:M28"/>
    <mergeCell ref="A26:L26"/>
    <mergeCell ref="A27:A28"/>
    <mergeCell ref="I27:J27"/>
    <mergeCell ref="A72:L72"/>
    <mergeCell ref="A73:A74"/>
    <mergeCell ref="A47:L47"/>
    <mergeCell ref="I6:I7"/>
    <mergeCell ref="B73:L73"/>
    <mergeCell ref="L27:L28"/>
    <mergeCell ref="K27:K28"/>
    <mergeCell ref="L125:L132"/>
    <mergeCell ref="L121:L124"/>
    <mergeCell ref="D98:L108"/>
    <mergeCell ref="A121:K121"/>
    <mergeCell ref="D109:D110"/>
    <mergeCell ref="A98:A99"/>
    <mergeCell ref="A109:A110"/>
    <mergeCell ref="B109:C109"/>
    <mergeCell ref="E109:L120"/>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0" zoomScaleNormal="70" workbookViewId="0">
      <selection activeCell="A2" sqref="A2:E2"/>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2</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V5nEjMH018TvTqwxAVgPgi42B/7EJy60dTkJBKG/13Kqn+zOSuWYaJZI/Z7H0AuIs0+QOyt6AkeTNeWn56eF7g==" saltValue="4JS0i9Riyi0q3L6jgnzSAg==" spinCount="100000" sheet="1" objects="1" scenarios="1"/>
  <mergeCells count="35">
    <mergeCell ref="M5:M7"/>
    <mergeCell ref="M26:M28"/>
    <mergeCell ref="L6:L7"/>
    <mergeCell ref="A72:L72"/>
    <mergeCell ref="D109:D110"/>
    <mergeCell ref="A47:L47"/>
    <mergeCell ref="A48:A49"/>
    <mergeCell ref="B48:L48"/>
    <mergeCell ref="A97:L97"/>
    <mergeCell ref="A73:A74"/>
    <mergeCell ref="B73:L73"/>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L121:L124"/>
    <mergeCell ref="L125:L132"/>
    <mergeCell ref="D98:L108"/>
    <mergeCell ref="E109:L120"/>
    <mergeCell ref="A121:K121"/>
    <mergeCell ref="A98:A99"/>
    <mergeCell ref="A109:A110"/>
    <mergeCell ref="B109:C109"/>
  </mergeCells>
  <dataValidations count="21">
    <dataValidation type="decimal" operator="lessThanOrEqual" allowBlank="1" showInputMessage="1" showErrorMessage="1" error="Area treated by BMP cannot exceed the area for this land use" sqref="L121 B124:C124" xr:uid="{43C86648-2312-4B50-A538-A63CA97C75CD}">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D705D903-FB58-4B02-AD43-B757DBCEB37A}"/>
    <hyperlink ref="A5:L5" r:id="rId3" location="Section_1:_Calculation_of_unadjusted_total_loads" display="SECTION 1: UNADJUSTED TOTAL LOAD " xr:uid="{31818AE3-8CBD-4B11-8F8A-1F02C96E551B}"/>
    <hyperlink ref="A47:L47" r:id="rId4" location="Section_3:_Calculations_for_phosphorus_load_reductions_associated_with_BMP_implementation" display="SECTION 3: PHOSPHORUS LOAD REDUCTIONS ASSOCIATED WITH BMP IMPLEMENTATION" xr:uid="{A8A9031A-3007-4B96-8BBD-4C89888BFB7F}"/>
    <hyperlink ref="A72:L72" r:id="rId5" location="Section_4:_Calculations_for_TSS_load_reductions_associated_with_BMP_implementation" display="TSS LOAD REDUCTIONS ASSOCIATED WITH BMP IMPLEMENTATION" xr:uid="{330507D0-9AFB-49D6-A4BF-256F1B6DC924}"/>
    <hyperlink ref="A100" r:id="rId6" xr:uid="{1F7EF96C-C811-4DBD-93A4-078A02E3FBBD}"/>
    <hyperlink ref="A104" r:id="rId7" xr:uid="{6357D719-FFD9-453E-BA33-E0BCEA69846B}"/>
    <hyperlink ref="A103" r:id="rId8" xr:uid="{1BE3AC1E-90CD-4F95-B84C-4565333CA816}"/>
    <hyperlink ref="A127" r:id="rId9" xr:uid="{446EC62C-B44C-41F3-9394-653CF879F5D3}"/>
    <hyperlink ref="A128" r:id="rId10" xr:uid="{DCEBF4B0-AA95-4B9B-8915-6137C09AA622}"/>
    <hyperlink ref="A126" r:id="rId11" xr:uid="{E78D4BBA-CD54-4794-A48D-B9D8485B0054}"/>
    <hyperlink ref="A105" r:id="rId12" xr:uid="{415D09B0-D513-44C2-B0D9-BB863A1894FB}"/>
    <hyperlink ref="A106" r:id="rId13" xr:uid="{B53701F0-36B0-441E-8BAA-015B6E3EF1C7}"/>
    <hyperlink ref="A107" r:id="rId14" xr:uid="{7097984D-C7A6-4118-BC05-F82292A9F482}"/>
    <hyperlink ref="A108" r:id="rId15" xr:uid="{81632D85-E987-4482-BB5A-54938A0691EB}"/>
    <hyperlink ref="B122" r:id="rId16" xr:uid="{0AF42C26-98F2-406A-87A9-D823D151BF15}"/>
    <hyperlink ref="F122" r:id="rId17" xr:uid="{2D714EF4-8E9E-4764-83E1-417F5919D2C5}"/>
    <hyperlink ref="E122" r:id="rId18" xr:uid="{806C3D70-128D-4E07-992A-25662195148F}"/>
    <hyperlink ref="G122" r:id="rId19" xr:uid="{527509FC-EC6A-4F0B-8269-F427ACE1472E}"/>
    <hyperlink ref="H122" r:id="rId20" xr:uid="{0447F19A-30F6-49F1-A76C-DD3234AEDA23}"/>
    <hyperlink ref="I122" r:id="rId21" xr:uid="{BD8FD02D-719A-4219-9F53-14BFFF0BF7B9}"/>
    <hyperlink ref="J122" r:id="rId22" xr:uid="{449D3B3E-0A07-4B3D-AEC2-59103D8C262F}"/>
    <hyperlink ref="E27" r:id="rId23" display="Annual Rainfall" xr:uid="{FFBC4E3C-39A4-4416-8B76-BDEE16897880}"/>
    <hyperlink ref="A26:L26" r:id="rId24" location="Section_2:_Calculation_of_adjusted_total_loads" display="SECTION 2: ADJUSTED TOTAL LOAD" xr:uid="{B42F76A0-B486-4B5A-BA7C-8A4F3067F2DF}"/>
    <hyperlink ref="A97:L97" r:id="rId25" location="Section_5:_Default_values_for_BMP_and_land_use_inputs" display="SECTION 5: BMP AND LAND USE INPUT VALUES" xr:uid="{3F4179D7-BE6E-44E1-BF9B-41E5BEF3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3</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WpTYU/wuhEdxlYfaHSFkxGd8WTnWF5h5HuISilLdOj7ZuiYcaXKIXYoMoHPt9WWwWTj/ZJ+auIwL7SHI/dn0kw==" saltValue="rIkUOgFo3zNkdR5d9crnJA==" spinCount="100000" sheet="1" objects="1" scenarios="1"/>
  <mergeCells count="35">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 ref="B48:L48"/>
    <mergeCell ref="A1:L1"/>
    <mergeCell ref="A2:E2"/>
    <mergeCell ref="F2:L2"/>
    <mergeCell ref="A3:E3"/>
    <mergeCell ref="F3:L3"/>
    <mergeCell ref="L121:L124"/>
    <mergeCell ref="L125:L132"/>
    <mergeCell ref="D98:L108"/>
    <mergeCell ref="E109:L120"/>
    <mergeCell ref="A121:K121"/>
    <mergeCell ref="A109:A110"/>
    <mergeCell ref="B109:C109"/>
    <mergeCell ref="D109:D110"/>
    <mergeCell ref="A72:L72"/>
    <mergeCell ref="A73:A74"/>
    <mergeCell ref="B73:L73"/>
    <mergeCell ref="A98:A99"/>
    <mergeCell ref="A97:L97"/>
  </mergeCells>
  <dataValidations count="21">
    <dataValidation type="decimal" operator="lessThanOrEqual" allowBlank="1" showInputMessage="1" showErrorMessage="1" error="Area treated by BMP cannot exceed the area for this land use" sqref="L121 B124:C124" xr:uid="{C885C765-DC3C-473E-9AD8-3FEF825D2D14}">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754DBB8B-CC53-4A43-B594-6F6C22CBBD6B}"/>
    <hyperlink ref="A5:L5" r:id="rId3" location="Section_1:_Calculation_of_unadjusted_total_loads" display="SECTION 1: UNADJUSTED TOTAL LOAD " xr:uid="{266B7C40-1773-4AC9-9BD0-78339148BF2F}"/>
    <hyperlink ref="A47:L47" r:id="rId4" location="Section_3:_Calculations_for_phosphorus_load_reductions_associated_with_BMP_implementation" display="SECTION 3: PHOSPHORUS LOAD REDUCTIONS ASSOCIATED WITH BMP IMPLEMENTATION" xr:uid="{5B0F8490-A991-4740-AF24-44A195C262A4}"/>
    <hyperlink ref="A72:L72" r:id="rId5" location="Section_4:_Calculations_for_TSS_load_reductions_associated_with_BMP_implementation" display="TSS LOAD REDUCTIONS ASSOCIATED WITH BMP IMPLEMENTATION" xr:uid="{C862DB9C-72EE-4873-A0AF-705DD8A3F9C6}"/>
    <hyperlink ref="A100" r:id="rId6" xr:uid="{2A39FAF7-D14E-469A-9DF5-94BAF7FB667A}"/>
    <hyperlink ref="A104" r:id="rId7" xr:uid="{99F0F45D-1EDE-437E-A8EB-C134FB85CE81}"/>
    <hyperlink ref="A103" r:id="rId8" xr:uid="{2B1EF153-0872-4433-BCD4-2FBEF63BCEF1}"/>
    <hyperlink ref="A127" r:id="rId9" xr:uid="{500D42D2-BC89-4211-9DF9-AA2C7CBCC4C6}"/>
    <hyperlink ref="A128" r:id="rId10" xr:uid="{BE8225B0-239A-40D3-B62E-65F4F597D4F4}"/>
    <hyperlink ref="A126" r:id="rId11" xr:uid="{A4FAC906-6FFC-461A-B271-2FC57579C330}"/>
    <hyperlink ref="A105" r:id="rId12" xr:uid="{0EB6DEB9-2C9C-487E-8417-1CDC73C4AE7C}"/>
    <hyperlink ref="A106" r:id="rId13" xr:uid="{DCD18157-1FED-4AA7-942C-D2F466D4203B}"/>
    <hyperlink ref="A107" r:id="rId14" xr:uid="{A69B2063-9A3C-4267-BB0B-698649CBAD63}"/>
    <hyperlink ref="A108" r:id="rId15" xr:uid="{5034703A-3BAA-466E-A517-F4DB815E8452}"/>
    <hyperlink ref="B122" r:id="rId16" xr:uid="{2F25EA37-3D61-4B9D-9801-5BB8628C41BD}"/>
    <hyperlink ref="F122" r:id="rId17" xr:uid="{DB9F4E7D-E9E7-470F-9C5B-41CEADA53BBF}"/>
    <hyperlink ref="E122" r:id="rId18" xr:uid="{DD961122-272C-4EFA-8886-6B067A5BF401}"/>
    <hyperlink ref="G122" r:id="rId19" xr:uid="{C9C491F0-7584-4DB3-9798-9CC33DA53862}"/>
    <hyperlink ref="H122" r:id="rId20" xr:uid="{13540F04-F6FF-4E24-8197-8BA22872294C}"/>
    <hyperlink ref="I122" r:id="rId21" xr:uid="{A1A26318-515B-4BCD-8206-FFEBD76DAED3}"/>
    <hyperlink ref="J122" r:id="rId22" xr:uid="{26DFF56A-F3D9-4192-A38A-F7702437846B}"/>
    <hyperlink ref="E27" r:id="rId23" display="Annual Rainfall" xr:uid="{F5044A48-A337-43D1-AD1A-F77173209FE4}"/>
    <hyperlink ref="A26:L26" r:id="rId24" location="Section_2:_Calculation_of_adjusted_total_loads" display="SECTION 2: ADJUSTED TOTAL LOAD" xr:uid="{5DA7CD8B-B4EC-49BC-B07D-E5304C47035D}"/>
    <hyperlink ref="A97:L97" r:id="rId25" location="Section_5:_Default_values_for_BMP_and_land_use_inputs" display="SECTION 5: BMP AND LAND USE INPUT VALUES" xr:uid="{3E5E3DD0-26F8-4600-9B37-339AB1C2B802}"/>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4</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PQjj6kuQ5P/nU2ADnlcbZNmTBiL9SA+0iMd/aaq7w1NRgZBJlwcfOMHGyWuJfRSqmHD6NoPmt/QThrRLuzj8Q==" saltValue="7JySazoAg+E3Tw2di6Utt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E128552E-FDF6-44AC-A105-05E273B9A56E}">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8B5B2F6C-363E-4199-A2D8-140B6971E662}"/>
    <hyperlink ref="A5:L5" r:id="rId3" location="Section_1:_Calculation_of_unadjusted_total_loads" display="SECTION 1: UNADJUSTED TOTAL LOAD " xr:uid="{16734DEF-454F-4CD7-BF5C-2DAD3ECB0AF6}"/>
    <hyperlink ref="A47:L47" r:id="rId4" location="Section_3:_Calculations_for_phosphorus_load_reductions_associated_with_BMP_implementation" display="SECTION 3: PHOSPHORUS LOAD REDUCTIONS ASSOCIATED WITH BMP IMPLEMENTATION" xr:uid="{828E0B1F-D076-4C17-8E04-F60FD6981127}"/>
    <hyperlink ref="A72:L72" r:id="rId5" location="Section_4:_Calculations_for_TSS_load_reductions_associated_with_BMP_implementation" display="TSS LOAD REDUCTIONS ASSOCIATED WITH BMP IMPLEMENTATION" xr:uid="{5C3339C1-072C-4336-8D04-6A4942534C27}"/>
    <hyperlink ref="A100" r:id="rId6" xr:uid="{9190F33C-596B-4123-9FEA-6EE447413BD3}"/>
    <hyperlink ref="A104" r:id="rId7" xr:uid="{F1A4F1DF-37F3-4D29-A6AE-DBEC37D7C583}"/>
    <hyperlink ref="A103" r:id="rId8" xr:uid="{F3C223F6-1C13-462C-9709-50EDDF530F4D}"/>
    <hyperlink ref="A127" r:id="rId9" xr:uid="{414C4D78-F94B-4790-8867-4F40314C10A8}"/>
    <hyperlink ref="A128" r:id="rId10" xr:uid="{A5B45C4B-29F5-4BC2-8BF2-7B8C675AF314}"/>
    <hyperlink ref="A126" r:id="rId11" xr:uid="{66125498-C8F2-4189-AC54-12F1DACCB038}"/>
    <hyperlink ref="A105" r:id="rId12" xr:uid="{30795D10-B686-4D04-99A4-6D5722747145}"/>
    <hyperlink ref="A106" r:id="rId13" xr:uid="{B681D5A5-6455-4F3A-8872-10F2C8898B45}"/>
    <hyperlink ref="A107" r:id="rId14" xr:uid="{D354EA7C-3B0E-4F23-9393-56A2827CA413}"/>
    <hyperlink ref="A108" r:id="rId15" xr:uid="{858F0ED1-F811-420A-A218-20FC1BEE7736}"/>
    <hyperlink ref="B122" r:id="rId16" xr:uid="{C500259E-87C1-48C8-B892-16F1BA76FEBE}"/>
    <hyperlink ref="F122" r:id="rId17" xr:uid="{5CC064D7-00B4-4107-A11C-E53A5EAD957E}"/>
    <hyperlink ref="E122" r:id="rId18" xr:uid="{22E72F03-1F48-4258-9722-98D4F1997C33}"/>
    <hyperlink ref="G122" r:id="rId19" xr:uid="{316B9C88-CCC9-4532-AEB8-A81B3507533B}"/>
    <hyperlink ref="H122" r:id="rId20" xr:uid="{6468F6AD-4B77-40B6-99A0-29EA4D24EA12}"/>
    <hyperlink ref="I122" r:id="rId21" xr:uid="{6EDF2E1D-21A2-4E00-B45D-BD54EDD240AA}"/>
    <hyperlink ref="J122" r:id="rId22" xr:uid="{BE92684D-5051-4FD9-91A6-7EE416FF722C}"/>
    <hyperlink ref="E27" r:id="rId23" display="Annual Rainfall" xr:uid="{80712944-F642-4E03-9865-21F4CA33F58F}"/>
    <hyperlink ref="A26:L26" r:id="rId24" location="Section_2:_Calculation_of_adjusted_total_loads" display="SECTION 2: ADJUSTED TOTAL LOAD" xr:uid="{C240FB34-4A02-4F06-80C6-A01289A0D1D4}"/>
    <hyperlink ref="A97:L97" r:id="rId25" location="Section_5:_Default_values_for_BMP_and_land_use_inputs" display="SECTION 5: BMP AND LAND USE INPUT VALUES" xr:uid="{CE3B65B8-1380-440E-8C52-2C4CA8B6779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5</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jv7LGcXyANtGYFbB5PLC4eaTy874wp+vcV4OYy4ISfdVdtmymczitjnBNewEHb0NwSB0GKOkp4YbjsUkDati/A==" saltValue="s7x8A/Ticg7yXzNyqRZ8ZQ=="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F91DBCB1-42CB-4DF6-B6B1-C28B2CF807B1}">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1EC5C655-0485-4054-9477-152B9720FBF3}"/>
    <hyperlink ref="A5:L5" r:id="rId3" location="Section_1:_Calculation_of_unadjusted_total_loads" display="SECTION 1: UNADJUSTED TOTAL LOAD " xr:uid="{5E50B9C0-F5C3-41E2-BCEB-C16307808ABE}"/>
    <hyperlink ref="A47:L47" r:id="rId4" location="Section_3:_Calculations_for_phosphorus_load_reductions_associated_with_BMP_implementation" display="SECTION 3: PHOSPHORUS LOAD REDUCTIONS ASSOCIATED WITH BMP IMPLEMENTATION" xr:uid="{812E3093-4F8C-42E4-A0E6-AA686EDE4D65}"/>
    <hyperlink ref="A72:L72" r:id="rId5" location="Section_4:_Calculations_for_TSS_load_reductions_associated_with_BMP_implementation" display="TSS LOAD REDUCTIONS ASSOCIATED WITH BMP IMPLEMENTATION" xr:uid="{9873FEC4-2AF7-43F1-8078-B754B25881AE}"/>
    <hyperlink ref="A100" r:id="rId6" xr:uid="{B8A348B4-1755-44B8-AFDA-2B3CF9CD36C0}"/>
    <hyperlink ref="A104" r:id="rId7" xr:uid="{1BD5CBE0-D799-431D-9D98-54F16FC9CF61}"/>
    <hyperlink ref="A103" r:id="rId8" xr:uid="{E13335E4-889F-4BF5-A8AE-F62292E00952}"/>
    <hyperlink ref="A127" r:id="rId9" xr:uid="{313CE73C-A713-4439-8D0E-E92BB86A2129}"/>
    <hyperlink ref="A128" r:id="rId10" xr:uid="{D4D0935E-2E7D-49F4-8FF5-99DD8722ED7D}"/>
    <hyperlink ref="A126" r:id="rId11" xr:uid="{62CEFC8C-35CF-4578-812E-B7071D2B747A}"/>
    <hyperlink ref="A105" r:id="rId12" xr:uid="{89456021-3BFF-492C-AC9A-C13126CCC649}"/>
    <hyperlink ref="A106" r:id="rId13" xr:uid="{DEEEF170-ED1A-45B9-A648-635428CD836B}"/>
    <hyperlink ref="A107" r:id="rId14" xr:uid="{603767C3-EDD4-41A0-B412-8D205132EC1F}"/>
    <hyperlink ref="A108" r:id="rId15" xr:uid="{10845D9E-DF51-4D32-B829-61178932AA84}"/>
    <hyperlink ref="B122" r:id="rId16" xr:uid="{CD494835-07E4-4305-A3AC-D5E7EF8857FF}"/>
    <hyperlink ref="F122" r:id="rId17" xr:uid="{F1497C19-5EE4-4680-A783-D5A8F286699D}"/>
    <hyperlink ref="E122" r:id="rId18" xr:uid="{564E69F4-0C0A-4BEF-8825-33D888D057E6}"/>
    <hyperlink ref="G122" r:id="rId19" xr:uid="{6F4F6112-4B9A-41C2-9FBF-803107F1A097}"/>
    <hyperlink ref="H122" r:id="rId20" xr:uid="{BB61FFF6-ADAE-477E-810D-55C1D95664EF}"/>
    <hyperlink ref="I122" r:id="rId21" xr:uid="{FCE73FAC-EC1A-429A-A881-1F13DC67C841}"/>
    <hyperlink ref="J122" r:id="rId22" xr:uid="{F9F7D749-BA7F-4E97-B389-277A5A94F53F}"/>
    <hyperlink ref="E27" r:id="rId23" display="Annual Rainfall" xr:uid="{0D173627-5603-4D0D-A20E-DCD1B1092486}"/>
    <hyperlink ref="A26:L26" r:id="rId24" location="Section_2:_Calculation_of_adjusted_total_loads" display="SECTION 2: ADJUSTED TOTAL LOAD" xr:uid="{BE034508-8528-4ACE-96E8-91635687E217}"/>
    <hyperlink ref="A97:L97" r:id="rId25" location="Section_5:_Default_values_for_BMP_and_land_use_inputs" display="SECTION 5: BMP AND LAND USE INPUT VALUES" xr:uid="{847B5C90-2FD9-404B-95A4-8E28F10DCE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75" t="s">
        <v>0</v>
      </c>
      <c r="B1" s="175"/>
      <c r="C1" s="175"/>
      <c r="D1" s="175"/>
      <c r="E1" s="175"/>
      <c r="F1" s="175"/>
      <c r="G1" s="175"/>
      <c r="H1" s="175"/>
      <c r="I1" s="175"/>
      <c r="J1" s="175"/>
      <c r="K1" s="175"/>
      <c r="L1" s="175"/>
      <c r="M1" s="2"/>
    </row>
    <row r="2" spans="1:18" ht="26.25" customHeight="1" x14ac:dyDescent="0.35">
      <c r="A2" s="176" t="s">
        <v>141</v>
      </c>
      <c r="B2" s="176"/>
      <c r="C2" s="176"/>
      <c r="D2" s="176"/>
      <c r="E2" s="176"/>
      <c r="F2" s="177"/>
      <c r="G2" s="177"/>
      <c r="H2" s="177"/>
      <c r="I2" s="177"/>
      <c r="J2" s="177"/>
      <c r="K2" s="177"/>
      <c r="L2" s="177"/>
      <c r="M2" s="2"/>
    </row>
    <row r="3" spans="1:18" ht="26.25" customHeight="1" x14ac:dyDescent="0.35">
      <c r="A3" s="169" t="s">
        <v>63</v>
      </c>
      <c r="B3" s="169"/>
      <c r="C3" s="169"/>
      <c r="D3" s="169"/>
      <c r="E3" s="169"/>
      <c r="F3" s="171">
        <v>6</v>
      </c>
      <c r="G3" s="171"/>
      <c r="H3" s="171"/>
      <c r="I3" s="171"/>
      <c r="J3" s="171"/>
      <c r="K3" s="171"/>
      <c r="L3" s="171"/>
      <c r="M3" s="2"/>
    </row>
    <row r="4" spans="1:18" ht="26.25" customHeight="1" x14ac:dyDescent="0.35">
      <c r="A4" s="66" t="s">
        <v>77</v>
      </c>
      <c r="B4" s="171"/>
      <c r="C4" s="171"/>
      <c r="D4" s="171"/>
      <c r="E4" s="171"/>
      <c r="F4" s="171"/>
      <c r="G4" s="171"/>
      <c r="H4" s="171"/>
      <c r="I4" s="171"/>
      <c r="J4" s="171"/>
      <c r="K4" s="171"/>
      <c r="L4" s="171"/>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OLmcSsaWsRBBB5DKAE488sib5XbTQJwGX2SkKkQKQAVHv1BZi4MK2XTpZxQ/ryQ9IAOFFiCVnhuePghQpOFVTw==" saltValue="K1YlpTIooDG1sIcb/qL30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2371278E-02BA-4D7D-BD02-9C7AAB833A4B}">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86177F0D-FAD3-4C85-ABBB-ABEF60CFAEEA}"/>
    <hyperlink ref="A5:L5" r:id="rId3" location="Section_1:_Calculation_of_unadjusted_total_loads" display="SECTION 1: UNADJUSTED TOTAL LOAD " xr:uid="{3FF1F2AD-6DF3-402C-B7DA-CD1D99D07ECE}"/>
    <hyperlink ref="A47:L47" r:id="rId4" location="Section_3:_Calculations_for_phosphorus_load_reductions_associated_with_BMP_implementation" display="SECTION 3: PHOSPHORUS LOAD REDUCTIONS ASSOCIATED WITH BMP IMPLEMENTATION" xr:uid="{4836749F-A51D-4B64-8D22-7EDA348A5369}"/>
    <hyperlink ref="A72:L72" r:id="rId5" location="Section_4:_Calculations_for_TSS_load_reductions_associated_with_BMP_implementation" display="TSS LOAD REDUCTIONS ASSOCIATED WITH BMP IMPLEMENTATION" xr:uid="{3C58C6DC-3B68-42C6-B919-F1D800F0B8CF}"/>
    <hyperlink ref="A100" r:id="rId6" xr:uid="{CE8D3BEF-C690-4C9B-8198-4D59BC864514}"/>
    <hyperlink ref="A104" r:id="rId7" xr:uid="{3FB57432-8636-4AEA-98BC-B366579C5BCD}"/>
    <hyperlink ref="A103" r:id="rId8" xr:uid="{1D1DE975-E694-44D0-B342-7B5D29CD168C}"/>
    <hyperlink ref="A127" r:id="rId9" xr:uid="{ACCC8DD2-0BB4-447B-850D-655F90F6F966}"/>
    <hyperlink ref="A128" r:id="rId10" xr:uid="{D0044B4C-4AD3-4798-8885-5C55C1206F36}"/>
    <hyperlink ref="A126" r:id="rId11" xr:uid="{A048A48F-6BF4-41B7-B6EE-F3609D7C9B57}"/>
    <hyperlink ref="A105" r:id="rId12" xr:uid="{17D01056-D108-4FA9-88FF-A02BB258FE96}"/>
    <hyperlink ref="A106" r:id="rId13" xr:uid="{AEE2AE55-18A7-4A2C-A3D6-AFB5B694ACF2}"/>
    <hyperlink ref="A107" r:id="rId14" xr:uid="{C28099F7-1B35-455C-BACB-45A2A191C00E}"/>
    <hyperlink ref="A108" r:id="rId15" xr:uid="{64806D30-FA4B-4310-B8DD-3F6CDFC3838B}"/>
    <hyperlink ref="B122" r:id="rId16" xr:uid="{AA40CB18-4AC0-4E64-8E2D-CDF3490DC3BF}"/>
    <hyperlink ref="F122" r:id="rId17" xr:uid="{929E39B7-C008-4DE6-98DE-86352C260E78}"/>
    <hyperlink ref="E122" r:id="rId18" xr:uid="{4BCE1A76-5788-4C57-B637-CB18EECCB728}"/>
    <hyperlink ref="G122" r:id="rId19" xr:uid="{435758F4-0C0A-4E0D-B938-465628A25AE3}"/>
    <hyperlink ref="H122" r:id="rId20" xr:uid="{8AEC55DB-D727-4EA7-B82D-5925558A7037}"/>
    <hyperlink ref="I122" r:id="rId21" xr:uid="{F40678FF-71A3-4B9E-9EA3-E936DA2AD854}"/>
    <hyperlink ref="J122" r:id="rId22" xr:uid="{21A8C4D2-4ADE-4880-AE9D-940428B5ED1E}"/>
    <hyperlink ref="E27" r:id="rId23" display="Annual Rainfall" xr:uid="{83128107-A931-4517-8E3D-1A7E51FE245C}"/>
    <hyperlink ref="A26:L26" r:id="rId24" location="Section_2:_Calculation_of_adjusted_total_loads" display="SECTION 2: ADJUSTED TOTAL LOAD" xr:uid="{287ABDE1-26C1-439A-B863-A56C4997D8E7}"/>
    <hyperlink ref="A97:L97" r:id="rId25" location="Section_5:_Default_values_for_BMP_and_land_use_inputs" display="SECTION 5: BMP AND LAND USE INPUT VALUES" xr:uid="{AAE77E80-8A58-499C-A677-96CF464670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3" sqref="A3:E3"/>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75" t="s">
        <v>0</v>
      </c>
      <c r="B1" s="175"/>
      <c r="C1" s="175"/>
      <c r="D1" s="175"/>
      <c r="E1" s="175"/>
      <c r="F1" s="175"/>
      <c r="G1" s="175"/>
      <c r="H1" s="175"/>
      <c r="I1" s="175"/>
      <c r="J1" s="175"/>
      <c r="K1" s="175"/>
      <c r="L1" s="175"/>
      <c r="M1" s="2"/>
    </row>
    <row r="2" spans="1:13" ht="26.25" customHeight="1" x14ac:dyDescent="0.35">
      <c r="A2" s="176" t="s">
        <v>141</v>
      </c>
      <c r="B2" s="176"/>
      <c r="C2" s="176"/>
      <c r="D2" s="176"/>
      <c r="E2" s="176"/>
      <c r="F2" s="177"/>
      <c r="G2" s="177"/>
      <c r="H2" s="177"/>
      <c r="I2" s="177"/>
      <c r="J2" s="177"/>
      <c r="K2" s="177"/>
      <c r="L2" s="177"/>
      <c r="M2" s="2"/>
    </row>
    <row r="3" spans="1:13" ht="26.25" customHeight="1" x14ac:dyDescent="0.35">
      <c r="A3" s="169" t="s">
        <v>63</v>
      </c>
      <c r="B3" s="169"/>
      <c r="C3" s="169"/>
      <c r="D3" s="169"/>
      <c r="E3" s="169"/>
      <c r="F3" s="171">
        <v>7</v>
      </c>
      <c r="G3" s="171"/>
      <c r="H3" s="171"/>
      <c r="I3" s="171"/>
      <c r="J3" s="171"/>
      <c r="K3" s="171"/>
      <c r="L3" s="171"/>
      <c r="M3" s="2"/>
    </row>
    <row r="4" spans="1:13" ht="26" x14ac:dyDescent="0.35">
      <c r="A4" s="66" t="s">
        <v>77</v>
      </c>
      <c r="B4" s="171"/>
      <c r="C4" s="171"/>
      <c r="D4" s="171"/>
      <c r="E4" s="171"/>
      <c r="F4" s="171"/>
      <c r="G4" s="171"/>
      <c r="H4" s="171"/>
      <c r="I4" s="171"/>
      <c r="J4" s="171"/>
      <c r="K4" s="171"/>
      <c r="L4" s="171"/>
      <c r="M4" s="2"/>
    </row>
    <row r="5" spans="1:13" ht="26" x14ac:dyDescent="0.35">
      <c r="A5" s="149" t="s">
        <v>88</v>
      </c>
      <c r="B5" s="160"/>
      <c r="C5" s="160"/>
      <c r="D5" s="160"/>
      <c r="E5" s="160"/>
      <c r="F5" s="160"/>
      <c r="G5" s="160"/>
      <c r="H5" s="160"/>
      <c r="I5" s="160"/>
      <c r="J5" s="160"/>
      <c r="K5" s="160"/>
      <c r="L5" s="161"/>
      <c r="M5" s="157" t="s">
        <v>139</v>
      </c>
    </row>
    <row r="6" spans="1:13" ht="29"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30"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CF7qDJF0nOLIqp6s9Q6ncR9glV+PdVDRR8sNL5lf2igEH0PCRdnJ01nZxjebcu8cVJ9Wlk/bcFO+SYbvhCKwnw==" saltValue="7pWEZY+c3JCfTR9oWXwpP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B03DD06C-F3EE-4E09-90DE-EFF96D2DB90A}">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5FC0FF38-A581-4E71-85E9-C0FF11779C99}"/>
    <hyperlink ref="A5:L5" r:id="rId3" location="Section_1:_Calculation_of_unadjusted_total_loads" display="SECTION 1: UNADJUSTED TOTAL LOAD " xr:uid="{C9456E70-0D40-4488-9183-1676E823282B}"/>
    <hyperlink ref="A47:L47" r:id="rId4" location="Section_3:_Calculations_for_phosphorus_load_reductions_associated_with_BMP_implementation" display="SECTION 3: PHOSPHORUS LOAD REDUCTIONS ASSOCIATED WITH BMP IMPLEMENTATION" xr:uid="{660E83AC-EA97-40D8-8936-898CD55C4174}"/>
    <hyperlink ref="A72:L72" r:id="rId5" location="Section_4:_Calculations_for_TSS_load_reductions_associated_with_BMP_implementation" display="TSS LOAD REDUCTIONS ASSOCIATED WITH BMP IMPLEMENTATION" xr:uid="{95CF38EB-A91F-4D50-A388-A9FE76227CA2}"/>
    <hyperlink ref="A100" r:id="rId6" xr:uid="{2E470258-A286-4D37-9D4C-95E1D03F21A2}"/>
    <hyperlink ref="A104" r:id="rId7" xr:uid="{03088218-D0A1-44AC-9AB3-BA3697E85D60}"/>
    <hyperlink ref="A103" r:id="rId8" xr:uid="{4472EC15-5FD9-4D66-A475-C134ED0C5ABA}"/>
    <hyperlink ref="A127" r:id="rId9" xr:uid="{C01FE792-9E12-420A-981D-E45B65986456}"/>
    <hyperlink ref="A128" r:id="rId10" xr:uid="{FF32AE59-ADE8-491F-BAD6-45B602394947}"/>
    <hyperlink ref="A126" r:id="rId11" xr:uid="{EA01DF4C-B4E2-49D7-9BE3-7AD71534B20E}"/>
    <hyperlink ref="A105" r:id="rId12" xr:uid="{7D8439D5-D49D-4A43-848A-A045F18C59BD}"/>
    <hyperlink ref="A106" r:id="rId13" xr:uid="{8A3F41FF-9F37-4285-AFFA-68D55611BC9F}"/>
    <hyperlink ref="A107" r:id="rId14" xr:uid="{4C744676-4372-4527-9BAA-F41ADF92CEB2}"/>
    <hyperlink ref="A108" r:id="rId15" xr:uid="{5BC9C947-0E44-4D2C-B542-65E26378EF59}"/>
    <hyperlink ref="B122" r:id="rId16" xr:uid="{0CE2EDF5-BF0E-4ABC-AE64-ECE93BB1D903}"/>
    <hyperlink ref="F122" r:id="rId17" xr:uid="{CBB496DB-D771-4AE1-91FC-1945EA45DB8A}"/>
    <hyperlink ref="E122" r:id="rId18" xr:uid="{23C210C7-AAEE-4D4E-AD8A-A92FB2D6EF33}"/>
    <hyperlink ref="G122" r:id="rId19" xr:uid="{160B4F97-9CC3-4BCE-8C96-B7B4488D36EA}"/>
    <hyperlink ref="H122" r:id="rId20" xr:uid="{64E967B3-B325-4DF3-8515-D5D37E67D6F3}"/>
    <hyperlink ref="I122" r:id="rId21" xr:uid="{84DDC5E2-03F9-4C58-A2A0-C31DBF23FCDF}"/>
    <hyperlink ref="J122" r:id="rId22" xr:uid="{F728E630-E605-4227-BA81-499055483BE3}"/>
    <hyperlink ref="E27" r:id="rId23" display="Annual Rainfall" xr:uid="{67A6E6E3-5BC1-440D-954D-804B3AE1F804}"/>
    <hyperlink ref="A26:L26" r:id="rId24" location="Section_2:_Calculation_of_adjusted_total_loads" display="SECTION 2: ADJUSTED TOTAL LOAD" xr:uid="{9B51F617-6DCB-465E-8307-1CE580304374}"/>
    <hyperlink ref="A97:L97" r:id="rId25" location="Section_5:_Default_values_for_BMP_and_land_use_inputs" display="SECTION 5: BMP AND LAND USE INPUT VALUES" xr:uid="{9FCC78BC-A539-4021-A75D-918ADAA531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3" sqref="A3:E3"/>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8</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MdLVlxLu4R5C0nZmLvcA9YhyqRrNSlkiRPgKiMlEHoLY0TaA6GXaxc80M9YNRCNZIdgo7JVRI9A6veM0djWPOw==" saltValue="oRjFk61MDLoJzZKDtLxYV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CB27CCBF-562D-4060-B85F-A714F1EB3389}">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A915FF2D-881C-4ABC-8D1E-D04DFB269CFB}"/>
    <hyperlink ref="A5:L5" r:id="rId3" location="Section_1:_Calculation_of_unadjusted_total_loads" display="SECTION 1: UNADJUSTED TOTAL LOAD " xr:uid="{D72EE607-E92F-4C81-8B14-C19E1A97862D}"/>
    <hyperlink ref="A47:L47" r:id="rId4" location="Section_3:_Calculations_for_phosphorus_load_reductions_associated_with_BMP_implementation" display="SECTION 3: PHOSPHORUS LOAD REDUCTIONS ASSOCIATED WITH BMP IMPLEMENTATION" xr:uid="{8C34F8E5-8DEE-4774-B541-1BC4FC2B35EE}"/>
    <hyperlink ref="A72:L72" r:id="rId5" location="Section_4:_Calculations_for_TSS_load_reductions_associated_with_BMP_implementation" display="TSS LOAD REDUCTIONS ASSOCIATED WITH BMP IMPLEMENTATION" xr:uid="{DB07B372-5BF9-4175-9302-906C8E52E213}"/>
    <hyperlink ref="A100" r:id="rId6" xr:uid="{1BDB2726-DFA9-4F05-A11A-57A2699FE471}"/>
    <hyperlink ref="A104" r:id="rId7" xr:uid="{8298160E-640D-4B2F-9D3D-4D8F481AD35B}"/>
    <hyperlink ref="A103" r:id="rId8" xr:uid="{F82C3FDE-5495-46A7-93D5-DA4BAF7346F0}"/>
    <hyperlink ref="A127" r:id="rId9" xr:uid="{BF0EC4B1-2F0C-46FC-8682-30AF357EC123}"/>
    <hyperlink ref="A128" r:id="rId10" xr:uid="{B0C92A6E-68BB-4886-AE9E-66E4AFD87273}"/>
    <hyperlink ref="A126" r:id="rId11" xr:uid="{24F006A3-4C41-4BC4-8D7E-3CEF3D53393E}"/>
    <hyperlink ref="A105" r:id="rId12" xr:uid="{76EB374F-7731-4360-B2D5-0F0FABE6623D}"/>
    <hyperlink ref="A106" r:id="rId13" xr:uid="{21EE0BA1-FEB2-4307-A061-DC7B5E9C5B6B}"/>
    <hyperlink ref="A107" r:id="rId14" xr:uid="{7CED2A13-4645-4351-BA3B-9CF71B4149DB}"/>
    <hyperlink ref="A108" r:id="rId15" xr:uid="{7AA9473D-F1AA-46DD-ACAC-0B33B0CA4269}"/>
    <hyperlink ref="B122" r:id="rId16" xr:uid="{F3FE89BE-8F4B-4029-8982-D32580DA5A7A}"/>
    <hyperlink ref="F122" r:id="rId17" xr:uid="{F15EC9A0-8714-4238-ACA9-95C1B2C074F1}"/>
    <hyperlink ref="E122" r:id="rId18" xr:uid="{DE0A9FF2-6F2A-43A5-9290-70A5A9435F5A}"/>
    <hyperlink ref="G122" r:id="rId19" xr:uid="{9DE32068-D703-46AF-A67B-407B125435CA}"/>
    <hyperlink ref="H122" r:id="rId20" xr:uid="{20172F05-FAC9-4F65-BBFA-E21D405DA5A9}"/>
    <hyperlink ref="I122" r:id="rId21" xr:uid="{4CB002AA-6B74-4630-B6AC-D8163E713817}"/>
    <hyperlink ref="J122" r:id="rId22" xr:uid="{1D012B19-44F9-4AA9-8451-B43942115C22}"/>
    <hyperlink ref="E27" r:id="rId23" display="Annual Rainfall" xr:uid="{1881216B-2B05-44F4-A23B-3DF17DCC0449}"/>
    <hyperlink ref="A26:L26" r:id="rId24" location="Section_2:_Calculation_of_adjusted_total_loads" display="SECTION 2: ADJUSTED TOTAL LOAD" xr:uid="{CD6B29B2-6DF9-4A1E-9659-4ECB50415645}"/>
    <hyperlink ref="A97:L97" r:id="rId25" location="Section_5:_Default_values_for_BMP_and_land_use_inputs" display="SECTION 5: BMP AND LAND USE INPUT VALUES" xr:uid="{81B82298-E0EB-4194-BFB8-DF428750A2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2021-02-02T16:23:05Z</dcterms:modified>
</cp:coreProperties>
</file>