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franc\Documents\Work Mike\"/>
    </mc:Choice>
  </mc:AlternateContent>
  <xr:revisionPtr revIDLastSave="0" documentId="8_{1C90603E-B963-4D15-BB61-A0642A0D9B72}" xr6:coauthVersionLast="45" xr6:coauthVersionMax="45" xr10:uidLastSave="{00000000-0000-0000-0000-000000000000}"/>
  <bookViews>
    <workbookView xWindow="-110" yWindow="-110" windowWidth="19420" windowHeight="10420" tabRatio="833"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 name="Worksheet" sheetId="14" r:id="rId13"/>
    <sheet name="Notes"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93" i="10" l="1"/>
  <c r="L92" i="10"/>
  <c r="L91" i="10"/>
  <c r="A90" i="10"/>
  <c r="A89" i="10"/>
  <c r="A88" i="10"/>
  <c r="A87" i="10"/>
  <c r="L86" i="10"/>
  <c r="A86" i="10"/>
  <c r="L85" i="10"/>
  <c r="A85" i="10"/>
  <c r="L84" i="10"/>
  <c r="A84" i="10"/>
  <c r="L83" i="10"/>
  <c r="A83" i="10"/>
  <c r="L82" i="10"/>
  <c r="A82" i="10"/>
  <c r="L81" i="10"/>
  <c r="A81" i="10"/>
  <c r="L80" i="10"/>
  <c r="A80" i="10"/>
  <c r="L79" i="10"/>
  <c r="A79" i="10"/>
  <c r="L78" i="10"/>
  <c r="A78" i="10"/>
  <c r="L77" i="10"/>
  <c r="A77" i="10"/>
  <c r="L76" i="10"/>
  <c r="A76" i="10"/>
  <c r="L75" i="10"/>
  <c r="A75" i="10"/>
  <c r="L68" i="10"/>
  <c r="L67" i="10"/>
  <c r="L66" i="10"/>
  <c r="A65" i="10"/>
  <c r="A64" i="10"/>
  <c r="A63" i="10"/>
  <c r="A62" i="10"/>
  <c r="L61" i="10"/>
  <c r="A61" i="10"/>
  <c r="L60" i="10"/>
  <c r="A60" i="10"/>
  <c r="L59" i="10"/>
  <c r="A59" i="10"/>
  <c r="L58" i="10"/>
  <c r="A58" i="10"/>
  <c r="L57" i="10"/>
  <c r="A57" i="10"/>
  <c r="L56" i="10"/>
  <c r="A56" i="10"/>
  <c r="L55" i="10"/>
  <c r="A55" i="10"/>
  <c r="L54" i="10"/>
  <c r="A54" i="10"/>
  <c r="L53" i="10"/>
  <c r="A53" i="10"/>
  <c r="L52" i="10"/>
  <c r="A52" i="10"/>
  <c r="L51" i="10"/>
  <c r="A51" i="10"/>
  <c r="L50" i="10"/>
  <c r="A50" i="10"/>
  <c r="F44" i="10"/>
  <c r="E44" i="10"/>
  <c r="M44" i="10" s="1"/>
  <c r="D44" i="10"/>
  <c r="C44" i="10"/>
  <c r="L44" i="10" s="1"/>
  <c r="B44" i="10"/>
  <c r="A44" i="10"/>
  <c r="I43" i="10"/>
  <c r="G43" i="10"/>
  <c r="F43" i="10"/>
  <c r="E43" i="10"/>
  <c r="M43" i="10" s="1"/>
  <c r="D43" i="10"/>
  <c r="C43" i="10"/>
  <c r="H43" i="10" s="1"/>
  <c r="B43" i="10"/>
  <c r="A43" i="10"/>
  <c r="F42" i="10"/>
  <c r="E42" i="10"/>
  <c r="M42" i="10" s="1"/>
  <c r="D42" i="10"/>
  <c r="C42" i="10"/>
  <c r="L42" i="10" s="1"/>
  <c r="B42" i="10"/>
  <c r="A42" i="10"/>
  <c r="I41" i="10"/>
  <c r="G41" i="10"/>
  <c r="F41" i="10"/>
  <c r="E41" i="10"/>
  <c r="M41" i="10" s="1"/>
  <c r="D41" i="10"/>
  <c r="C41" i="10"/>
  <c r="H41" i="10" s="1"/>
  <c r="B41" i="10"/>
  <c r="A41" i="10"/>
  <c r="F40" i="10"/>
  <c r="E40" i="10"/>
  <c r="M40" i="10" s="1"/>
  <c r="D40" i="10"/>
  <c r="C40" i="10"/>
  <c r="L40" i="10" s="1"/>
  <c r="B40" i="10"/>
  <c r="A40" i="10"/>
  <c r="I39" i="10"/>
  <c r="G39" i="10"/>
  <c r="F39" i="10"/>
  <c r="E39" i="10"/>
  <c r="M39" i="10" s="1"/>
  <c r="D39" i="10"/>
  <c r="C39" i="10"/>
  <c r="H39" i="10" s="1"/>
  <c r="B39" i="10"/>
  <c r="A39" i="10"/>
  <c r="F38" i="10"/>
  <c r="E38" i="10"/>
  <c r="M38" i="10" s="1"/>
  <c r="D38" i="10"/>
  <c r="C38" i="10"/>
  <c r="L38" i="10" s="1"/>
  <c r="B38" i="10"/>
  <c r="A38" i="10"/>
  <c r="I37" i="10"/>
  <c r="G37" i="10"/>
  <c r="F37" i="10"/>
  <c r="E37" i="10"/>
  <c r="M37" i="10" s="1"/>
  <c r="D37" i="10"/>
  <c r="C37" i="10"/>
  <c r="H37" i="10" s="1"/>
  <c r="B37" i="10"/>
  <c r="A37" i="10"/>
  <c r="F36" i="10"/>
  <c r="E36" i="10"/>
  <c r="M36" i="10" s="1"/>
  <c r="D36" i="10"/>
  <c r="C36" i="10"/>
  <c r="L36" i="10" s="1"/>
  <c r="B36" i="10"/>
  <c r="A36" i="10"/>
  <c r="I35" i="10"/>
  <c r="G35" i="10"/>
  <c r="F35" i="10"/>
  <c r="E35" i="10"/>
  <c r="M35" i="10" s="1"/>
  <c r="D35" i="10"/>
  <c r="C35" i="10"/>
  <c r="H35" i="10" s="1"/>
  <c r="B35" i="10"/>
  <c r="A35" i="10"/>
  <c r="F34" i="10"/>
  <c r="E34" i="10"/>
  <c r="M34" i="10" s="1"/>
  <c r="D34" i="10"/>
  <c r="C34" i="10"/>
  <c r="L34" i="10" s="1"/>
  <c r="B34" i="10"/>
  <c r="A34" i="10"/>
  <c r="I33" i="10"/>
  <c r="G33" i="10"/>
  <c r="F33" i="10"/>
  <c r="E33" i="10"/>
  <c r="M33" i="10" s="1"/>
  <c r="D33" i="10"/>
  <c r="C33" i="10"/>
  <c r="H33" i="10" s="1"/>
  <c r="B33" i="10"/>
  <c r="A33" i="10"/>
  <c r="F32" i="10"/>
  <c r="E32" i="10"/>
  <c r="M32" i="10" s="1"/>
  <c r="D32" i="10"/>
  <c r="C32" i="10"/>
  <c r="L32" i="10" s="1"/>
  <c r="B32" i="10"/>
  <c r="A32" i="10"/>
  <c r="I31" i="10"/>
  <c r="G31" i="10"/>
  <c r="F31" i="10"/>
  <c r="E31" i="10"/>
  <c r="M31" i="10" s="1"/>
  <c r="D31" i="10"/>
  <c r="C31" i="10"/>
  <c r="H31" i="10" s="1"/>
  <c r="B31" i="10"/>
  <c r="A31" i="10"/>
  <c r="E30" i="10"/>
  <c r="D30" i="10"/>
  <c r="M30" i="10" s="1"/>
  <c r="C30" i="10"/>
  <c r="H30" i="10" s="1"/>
  <c r="B30" i="10"/>
  <c r="L30" i="10" s="1"/>
  <c r="A30" i="10"/>
  <c r="H29" i="10"/>
  <c r="D29" i="10"/>
  <c r="C29" i="10"/>
  <c r="B29" i="10"/>
  <c r="L29" i="10" s="1"/>
  <c r="A29" i="10"/>
  <c r="D24" i="10"/>
  <c r="M23" i="10"/>
  <c r="H23" i="10"/>
  <c r="G23" i="10"/>
  <c r="M22" i="10"/>
  <c r="H22" i="10"/>
  <c r="G22" i="10"/>
  <c r="M21" i="10"/>
  <c r="H21" i="10"/>
  <c r="G21" i="10"/>
  <c r="M20" i="10"/>
  <c r="H20" i="10"/>
  <c r="J41" i="10" s="1"/>
  <c r="G20" i="10"/>
  <c r="M19" i="10"/>
  <c r="H19" i="10"/>
  <c r="G19" i="10"/>
  <c r="M18" i="10"/>
  <c r="H18" i="10"/>
  <c r="G18" i="10"/>
  <c r="M17" i="10"/>
  <c r="K17" i="10"/>
  <c r="J17" i="10"/>
  <c r="I17" i="10"/>
  <c r="H17" i="10"/>
  <c r="G17" i="10"/>
  <c r="M16" i="10"/>
  <c r="H16" i="10"/>
  <c r="J37" i="10" s="1"/>
  <c r="G16" i="10"/>
  <c r="M15" i="10"/>
  <c r="H15" i="10"/>
  <c r="G15" i="10"/>
  <c r="M14" i="10"/>
  <c r="K14" i="10"/>
  <c r="J14" i="10"/>
  <c r="I14" i="10"/>
  <c r="H14" i="10"/>
  <c r="G14" i="10"/>
  <c r="M13" i="10"/>
  <c r="K13" i="10"/>
  <c r="J13" i="10"/>
  <c r="I13" i="10"/>
  <c r="H13" i="10"/>
  <c r="G13" i="10"/>
  <c r="M12" i="10"/>
  <c r="K12" i="10"/>
  <c r="J12" i="10"/>
  <c r="I12" i="10"/>
  <c r="H12" i="10"/>
  <c r="J33" i="10" s="1"/>
  <c r="G12" i="10"/>
  <c r="M11" i="10"/>
  <c r="K11" i="10"/>
  <c r="J11" i="10"/>
  <c r="I11" i="10"/>
  <c r="H11" i="10"/>
  <c r="G11" i="10"/>
  <c r="M10" i="10"/>
  <c r="K10" i="10"/>
  <c r="J10" i="10"/>
  <c r="I10" i="10"/>
  <c r="H10" i="10"/>
  <c r="J31" i="10" s="1"/>
  <c r="G10" i="10"/>
  <c r="M9" i="10"/>
  <c r="M24" i="10" s="1"/>
  <c r="K9" i="10"/>
  <c r="J9" i="10"/>
  <c r="I9" i="10"/>
  <c r="H9" i="10"/>
  <c r="G9" i="10"/>
  <c r="M8" i="10"/>
  <c r="K8" i="10"/>
  <c r="J8" i="10"/>
  <c r="I8" i="10"/>
  <c r="H8" i="10"/>
  <c r="J29" i="10" s="1"/>
  <c r="G8" i="10"/>
  <c r="L93" i="9"/>
  <c r="L92" i="9"/>
  <c r="L91" i="9"/>
  <c r="A90" i="9"/>
  <c r="A89" i="9"/>
  <c r="A88" i="9"/>
  <c r="A87" i="9"/>
  <c r="L86" i="9"/>
  <c r="A86" i="9"/>
  <c r="L85" i="9"/>
  <c r="A85" i="9"/>
  <c r="L84" i="9"/>
  <c r="A84" i="9"/>
  <c r="L83" i="9"/>
  <c r="A83" i="9"/>
  <c r="L82" i="9"/>
  <c r="A82" i="9"/>
  <c r="L81" i="9"/>
  <c r="A81" i="9"/>
  <c r="L80" i="9"/>
  <c r="A80" i="9"/>
  <c r="L79" i="9"/>
  <c r="A79" i="9"/>
  <c r="L78" i="9"/>
  <c r="A78" i="9"/>
  <c r="L77" i="9"/>
  <c r="A77" i="9"/>
  <c r="L76" i="9"/>
  <c r="A76" i="9"/>
  <c r="L75" i="9"/>
  <c r="A75" i="9"/>
  <c r="L68" i="9"/>
  <c r="L67" i="9"/>
  <c r="L66" i="9"/>
  <c r="A65" i="9"/>
  <c r="A64" i="9"/>
  <c r="A63" i="9"/>
  <c r="A62" i="9"/>
  <c r="L61" i="9"/>
  <c r="A61" i="9"/>
  <c r="L60" i="9"/>
  <c r="A60" i="9"/>
  <c r="L59" i="9"/>
  <c r="A59" i="9"/>
  <c r="L58" i="9"/>
  <c r="A58" i="9"/>
  <c r="L57" i="9"/>
  <c r="A57" i="9"/>
  <c r="L56" i="9"/>
  <c r="A56" i="9"/>
  <c r="L55" i="9"/>
  <c r="A55" i="9"/>
  <c r="L54" i="9"/>
  <c r="A54" i="9"/>
  <c r="L53" i="9"/>
  <c r="A53" i="9"/>
  <c r="L52" i="9"/>
  <c r="A52" i="9"/>
  <c r="L51" i="9"/>
  <c r="A51" i="9"/>
  <c r="L50" i="9"/>
  <c r="A50" i="9"/>
  <c r="F44" i="9"/>
  <c r="G44" i="9" s="1"/>
  <c r="E44" i="9"/>
  <c r="M44" i="9" s="1"/>
  <c r="D44" i="9"/>
  <c r="H44" i="9" s="1"/>
  <c r="C44" i="9"/>
  <c r="B44" i="9"/>
  <c r="L44" i="9" s="1"/>
  <c r="A44" i="9"/>
  <c r="F43" i="9"/>
  <c r="G43" i="9" s="1"/>
  <c r="I43" i="9" s="1"/>
  <c r="E43" i="9"/>
  <c r="D43" i="9"/>
  <c r="H43" i="9" s="1"/>
  <c r="C43" i="9"/>
  <c r="B43" i="9"/>
  <c r="L43" i="9" s="1"/>
  <c r="A43" i="9"/>
  <c r="F42" i="9"/>
  <c r="G42" i="9" s="1"/>
  <c r="E42" i="9"/>
  <c r="M42" i="9" s="1"/>
  <c r="D42" i="9"/>
  <c r="H42" i="9" s="1"/>
  <c r="C42" i="9"/>
  <c r="B42" i="9"/>
  <c r="L42" i="9" s="1"/>
  <c r="A42" i="9"/>
  <c r="F41" i="9"/>
  <c r="G41" i="9" s="1"/>
  <c r="I41" i="9" s="1"/>
  <c r="E41" i="9"/>
  <c r="D41" i="9"/>
  <c r="H41" i="9" s="1"/>
  <c r="C41" i="9"/>
  <c r="B41" i="9"/>
  <c r="L41" i="9" s="1"/>
  <c r="A41" i="9"/>
  <c r="F40" i="9"/>
  <c r="G40" i="9" s="1"/>
  <c r="E40" i="9"/>
  <c r="M40" i="9" s="1"/>
  <c r="D40" i="9"/>
  <c r="H40" i="9" s="1"/>
  <c r="J40" i="9" s="1"/>
  <c r="C40" i="9"/>
  <c r="B40" i="9"/>
  <c r="L40" i="9" s="1"/>
  <c r="A40" i="9"/>
  <c r="F39" i="9"/>
  <c r="G39" i="9" s="1"/>
  <c r="I39" i="9" s="1"/>
  <c r="E39" i="9"/>
  <c r="D39" i="9"/>
  <c r="H39" i="9" s="1"/>
  <c r="C39" i="9"/>
  <c r="B39" i="9"/>
  <c r="L39" i="9" s="1"/>
  <c r="A39" i="9"/>
  <c r="F38" i="9"/>
  <c r="G38" i="9" s="1"/>
  <c r="E38" i="9"/>
  <c r="M38" i="9" s="1"/>
  <c r="D38" i="9"/>
  <c r="H38" i="9" s="1"/>
  <c r="C38" i="9"/>
  <c r="B38" i="9"/>
  <c r="L38" i="9" s="1"/>
  <c r="A38" i="9"/>
  <c r="F37" i="9"/>
  <c r="G37" i="9" s="1"/>
  <c r="I37" i="9" s="1"/>
  <c r="E37" i="9"/>
  <c r="D37" i="9"/>
  <c r="H37" i="9" s="1"/>
  <c r="C37" i="9"/>
  <c r="B37" i="9"/>
  <c r="L37" i="9" s="1"/>
  <c r="A37" i="9"/>
  <c r="F36" i="9"/>
  <c r="G36" i="9" s="1"/>
  <c r="E36" i="9"/>
  <c r="M36" i="9" s="1"/>
  <c r="D36" i="9"/>
  <c r="H36" i="9" s="1"/>
  <c r="J36" i="9" s="1"/>
  <c r="C36" i="9"/>
  <c r="B36" i="9"/>
  <c r="L36" i="9" s="1"/>
  <c r="A36" i="9"/>
  <c r="F35" i="9"/>
  <c r="G35" i="9" s="1"/>
  <c r="I35" i="9" s="1"/>
  <c r="E35" i="9"/>
  <c r="D35" i="9"/>
  <c r="H35" i="9" s="1"/>
  <c r="C35" i="9"/>
  <c r="B35" i="9"/>
  <c r="L35" i="9" s="1"/>
  <c r="A35" i="9"/>
  <c r="F34" i="9"/>
  <c r="G34" i="9" s="1"/>
  <c r="E34" i="9"/>
  <c r="M34" i="9" s="1"/>
  <c r="D34" i="9"/>
  <c r="H34" i="9" s="1"/>
  <c r="C34" i="9"/>
  <c r="B34" i="9"/>
  <c r="L34" i="9" s="1"/>
  <c r="A34" i="9"/>
  <c r="F33" i="9"/>
  <c r="G33" i="9" s="1"/>
  <c r="I33" i="9" s="1"/>
  <c r="E33" i="9"/>
  <c r="D33" i="9"/>
  <c r="H33" i="9" s="1"/>
  <c r="C33" i="9"/>
  <c r="B33" i="9"/>
  <c r="L33" i="9" s="1"/>
  <c r="A33" i="9"/>
  <c r="F32" i="9"/>
  <c r="G32" i="9" s="1"/>
  <c r="E32" i="9"/>
  <c r="M32" i="9" s="1"/>
  <c r="D32" i="9"/>
  <c r="H32" i="9" s="1"/>
  <c r="J32" i="9" s="1"/>
  <c r="C32" i="9"/>
  <c r="B32" i="9"/>
  <c r="L32" i="9" s="1"/>
  <c r="A32" i="9"/>
  <c r="F31" i="9"/>
  <c r="E31" i="9"/>
  <c r="D31" i="9"/>
  <c r="H31" i="9" s="1"/>
  <c r="C31" i="9"/>
  <c r="B31" i="9"/>
  <c r="L31" i="9" s="1"/>
  <c r="A31" i="9"/>
  <c r="E30" i="9"/>
  <c r="G30" i="9" s="1"/>
  <c r="D30" i="9"/>
  <c r="M30" i="9" s="1"/>
  <c r="C30" i="9"/>
  <c r="H30" i="9" s="1"/>
  <c r="B30" i="9"/>
  <c r="L30" i="9" s="1"/>
  <c r="A30" i="9"/>
  <c r="L29" i="9"/>
  <c r="H29" i="9"/>
  <c r="H45" i="9" s="1"/>
  <c r="G29" i="9"/>
  <c r="D29" i="9"/>
  <c r="G94" i="9" s="1"/>
  <c r="G95" i="9" s="1"/>
  <c r="C29" i="9"/>
  <c r="B29" i="9"/>
  <c r="A29" i="9"/>
  <c r="D24" i="9"/>
  <c r="M23" i="9"/>
  <c r="H23" i="9"/>
  <c r="J44" i="9" s="1"/>
  <c r="G23" i="9"/>
  <c r="I44" i="9" s="1"/>
  <c r="M22" i="9"/>
  <c r="H22" i="9"/>
  <c r="J43" i="9" s="1"/>
  <c r="G22" i="9"/>
  <c r="M21" i="9"/>
  <c r="H21" i="9"/>
  <c r="J42" i="9" s="1"/>
  <c r="G21" i="9"/>
  <c r="I42" i="9" s="1"/>
  <c r="M20" i="9"/>
  <c r="H20" i="9"/>
  <c r="J41" i="9" s="1"/>
  <c r="G20" i="9"/>
  <c r="M19" i="9"/>
  <c r="H19" i="9"/>
  <c r="G19" i="9"/>
  <c r="G24" i="9" s="1"/>
  <c r="D14" i="4" s="1"/>
  <c r="M18" i="9"/>
  <c r="H18" i="9"/>
  <c r="J39" i="9" s="1"/>
  <c r="G18" i="9"/>
  <c r="M17" i="9"/>
  <c r="K17" i="9"/>
  <c r="J17" i="9"/>
  <c r="I17" i="9"/>
  <c r="H17" i="9"/>
  <c r="J38" i="9" s="1"/>
  <c r="G17" i="9"/>
  <c r="M16" i="9"/>
  <c r="H16" i="9"/>
  <c r="J37" i="9" s="1"/>
  <c r="G16" i="9"/>
  <c r="M15" i="9"/>
  <c r="H15" i="9"/>
  <c r="G15" i="9"/>
  <c r="I36" i="9" s="1"/>
  <c r="M14" i="9"/>
  <c r="K14" i="9"/>
  <c r="J14" i="9"/>
  <c r="I14" i="9"/>
  <c r="H14" i="9"/>
  <c r="J35" i="9" s="1"/>
  <c r="G14" i="9"/>
  <c r="M13" i="9"/>
  <c r="K13" i="9"/>
  <c r="J13" i="9"/>
  <c r="I13" i="9"/>
  <c r="H13" i="9"/>
  <c r="J34" i="9" s="1"/>
  <c r="G13" i="9"/>
  <c r="I34" i="9" s="1"/>
  <c r="M12" i="9"/>
  <c r="K12" i="9"/>
  <c r="J12" i="9"/>
  <c r="I12" i="9"/>
  <c r="H12" i="9"/>
  <c r="J33" i="9" s="1"/>
  <c r="G12" i="9"/>
  <c r="M11" i="9"/>
  <c r="K11" i="9"/>
  <c r="J11" i="9"/>
  <c r="I11" i="9"/>
  <c r="H11" i="9"/>
  <c r="G11" i="9"/>
  <c r="I32" i="9" s="1"/>
  <c r="M10" i="9"/>
  <c r="K10" i="9"/>
  <c r="J10" i="9"/>
  <c r="I10" i="9"/>
  <c r="H10" i="9"/>
  <c r="J31" i="9" s="1"/>
  <c r="G10" i="9"/>
  <c r="M9" i="9"/>
  <c r="K9" i="9"/>
  <c r="J9" i="9"/>
  <c r="I9" i="9"/>
  <c r="H9" i="9"/>
  <c r="J30" i="9" s="1"/>
  <c r="G9" i="9"/>
  <c r="I30" i="9" s="1"/>
  <c r="M8" i="9"/>
  <c r="M24" i="9" s="1"/>
  <c r="K8" i="9"/>
  <c r="J8" i="9"/>
  <c r="I8" i="9"/>
  <c r="H8" i="9"/>
  <c r="J29" i="9" s="1"/>
  <c r="J45" i="9" s="1"/>
  <c r="G8" i="9"/>
  <c r="I29" i="9" s="1"/>
  <c r="L93" i="12"/>
  <c r="L92" i="12"/>
  <c r="L91" i="12"/>
  <c r="A90" i="12"/>
  <c r="A89" i="12"/>
  <c r="A88" i="12"/>
  <c r="A87" i="12"/>
  <c r="L86" i="12"/>
  <c r="A86" i="12"/>
  <c r="L85" i="12"/>
  <c r="A85" i="12"/>
  <c r="L84" i="12"/>
  <c r="A84" i="12"/>
  <c r="L83" i="12"/>
  <c r="A83" i="12"/>
  <c r="L82" i="12"/>
  <c r="A82" i="12"/>
  <c r="L81" i="12"/>
  <c r="A81" i="12"/>
  <c r="L80" i="12"/>
  <c r="A80" i="12"/>
  <c r="L79" i="12"/>
  <c r="A79" i="12"/>
  <c r="L78" i="12"/>
  <c r="A78" i="12"/>
  <c r="L77" i="12"/>
  <c r="A77" i="12"/>
  <c r="L76" i="12"/>
  <c r="A76" i="12"/>
  <c r="L75" i="12"/>
  <c r="A75" i="12"/>
  <c r="L68" i="12"/>
  <c r="L67" i="12"/>
  <c r="L66" i="12"/>
  <c r="A65" i="12"/>
  <c r="A64" i="12"/>
  <c r="A63" i="12"/>
  <c r="A62" i="12"/>
  <c r="L61" i="12"/>
  <c r="A61" i="12"/>
  <c r="L60" i="12"/>
  <c r="A60" i="12"/>
  <c r="L59" i="12"/>
  <c r="A59" i="12"/>
  <c r="L58" i="12"/>
  <c r="A58" i="12"/>
  <c r="L57" i="12"/>
  <c r="A57" i="12"/>
  <c r="L56" i="12"/>
  <c r="A56" i="12"/>
  <c r="L55" i="12"/>
  <c r="A55" i="12"/>
  <c r="L54" i="12"/>
  <c r="A54" i="12"/>
  <c r="L53" i="12"/>
  <c r="A53" i="12"/>
  <c r="L52" i="12"/>
  <c r="A52" i="12"/>
  <c r="L51" i="12"/>
  <c r="A51" i="12"/>
  <c r="L50" i="12"/>
  <c r="A50" i="12"/>
  <c r="F44" i="12"/>
  <c r="E44" i="12"/>
  <c r="M44" i="12" s="1"/>
  <c r="D44" i="12"/>
  <c r="C44" i="12"/>
  <c r="H44" i="12" s="1"/>
  <c r="B44" i="12"/>
  <c r="L44" i="12" s="1"/>
  <c r="A44" i="12"/>
  <c r="I43" i="12"/>
  <c r="G43" i="12"/>
  <c r="F43" i="12"/>
  <c r="M43" i="12" s="1"/>
  <c r="E43" i="12"/>
  <c r="D43" i="12"/>
  <c r="C43" i="12"/>
  <c r="H43" i="12" s="1"/>
  <c r="B43" i="12"/>
  <c r="A43" i="12"/>
  <c r="F42" i="12"/>
  <c r="E42" i="12"/>
  <c r="M42" i="12" s="1"/>
  <c r="D42" i="12"/>
  <c r="C42" i="12"/>
  <c r="L42" i="12" s="1"/>
  <c r="B42" i="12"/>
  <c r="A42" i="12"/>
  <c r="I41" i="12"/>
  <c r="G41" i="12"/>
  <c r="F41" i="12"/>
  <c r="M41" i="12" s="1"/>
  <c r="E41" i="12"/>
  <c r="D41" i="12"/>
  <c r="C41" i="12"/>
  <c r="H41" i="12" s="1"/>
  <c r="B41" i="12"/>
  <c r="A41" i="12"/>
  <c r="F40" i="12"/>
  <c r="E40" i="12"/>
  <c r="M40" i="12" s="1"/>
  <c r="D40" i="12"/>
  <c r="C40" i="12"/>
  <c r="L40" i="12" s="1"/>
  <c r="B40" i="12"/>
  <c r="A40" i="12"/>
  <c r="I39" i="12"/>
  <c r="G39" i="12"/>
  <c r="F39" i="12"/>
  <c r="M39" i="12" s="1"/>
  <c r="E39" i="12"/>
  <c r="D39" i="12"/>
  <c r="C39" i="12"/>
  <c r="H39" i="12" s="1"/>
  <c r="B39" i="12"/>
  <c r="A39" i="12"/>
  <c r="F38" i="12"/>
  <c r="E38" i="12"/>
  <c r="M38" i="12" s="1"/>
  <c r="D38" i="12"/>
  <c r="C38" i="12"/>
  <c r="L38" i="12" s="1"/>
  <c r="B38" i="12"/>
  <c r="A38" i="12"/>
  <c r="I37" i="12"/>
  <c r="G37" i="12"/>
  <c r="F37" i="12"/>
  <c r="M37" i="12" s="1"/>
  <c r="E37" i="12"/>
  <c r="D37" i="12"/>
  <c r="C37" i="12"/>
  <c r="H37" i="12" s="1"/>
  <c r="B37" i="12"/>
  <c r="A37" i="12"/>
  <c r="F36" i="12"/>
  <c r="E36" i="12"/>
  <c r="M36" i="12" s="1"/>
  <c r="D36" i="12"/>
  <c r="C36" i="12"/>
  <c r="L36" i="12" s="1"/>
  <c r="B36" i="12"/>
  <c r="A36" i="12"/>
  <c r="I35" i="12"/>
  <c r="G35" i="12"/>
  <c r="F35" i="12"/>
  <c r="M35" i="12" s="1"/>
  <c r="E35" i="12"/>
  <c r="D35" i="12"/>
  <c r="C35" i="12"/>
  <c r="H35" i="12" s="1"/>
  <c r="B35" i="12"/>
  <c r="A35" i="12"/>
  <c r="F34" i="12"/>
  <c r="E34" i="12"/>
  <c r="M34" i="12" s="1"/>
  <c r="D34" i="12"/>
  <c r="C34" i="12"/>
  <c r="L34" i="12" s="1"/>
  <c r="B34" i="12"/>
  <c r="A34" i="12"/>
  <c r="I33" i="12"/>
  <c r="G33" i="12"/>
  <c r="F33" i="12"/>
  <c r="M33" i="12" s="1"/>
  <c r="E33" i="12"/>
  <c r="D33" i="12"/>
  <c r="C33" i="12"/>
  <c r="H33" i="12" s="1"/>
  <c r="B33" i="12"/>
  <c r="A33" i="12"/>
  <c r="F32" i="12"/>
  <c r="E32" i="12"/>
  <c r="M32" i="12" s="1"/>
  <c r="D32" i="12"/>
  <c r="C32" i="12"/>
  <c r="L32" i="12" s="1"/>
  <c r="B32" i="12"/>
  <c r="A32" i="12"/>
  <c r="I31" i="12"/>
  <c r="G31" i="12"/>
  <c r="F31" i="12"/>
  <c r="M31" i="12" s="1"/>
  <c r="E31" i="12"/>
  <c r="D31" i="12"/>
  <c r="C31" i="12"/>
  <c r="H31" i="12" s="1"/>
  <c r="B31" i="12"/>
  <c r="A31" i="12"/>
  <c r="E30" i="12"/>
  <c r="D30" i="12"/>
  <c r="M30" i="12" s="1"/>
  <c r="C30" i="12"/>
  <c r="H30" i="12" s="1"/>
  <c r="B30" i="12"/>
  <c r="L30" i="12" s="1"/>
  <c r="A30" i="12"/>
  <c r="H29" i="12"/>
  <c r="G29" i="12"/>
  <c r="D29" i="12"/>
  <c r="C29" i="12"/>
  <c r="L29" i="12" s="1"/>
  <c r="B29" i="12"/>
  <c r="A29" i="12"/>
  <c r="D24" i="12"/>
  <c r="M23" i="12"/>
  <c r="H23" i="12"/>
  <c r="G23" i="12"/>
  <c r="M22" i="12"/>
  <c r="H22" i="12"/>
  <c r="G22" i="12"/>
  <c r="M21" i="12"/>
  <c r="H21" i="12"/>
  <c r="G21" i="12"/>
  <c r="M20" i="12"/>
  <c r="H20" i="12"/>
  <c r="G20" i="12"/>
  <c r="M19" i="12"/>
  <c r="H19" i="12"/>
  <c r="G19" i="12"/>
  <c r="M18" i="12"/>
  <c r="H18" i="12"/>
  <c r="G18" i="12"/>
  <c r="M17" i="12"/>
  <c r="K17" i="12"/>
  <c r="J17" i="12"/>
  <c r="I17" i="12"/>
  <c r="H17" i="12"/>
  <c r="G17" i="12"/>
  <c r="M16" i="12"/>
  <c r="H16" i="12"/>
  <c r="J37" i="12" s="1"/>
  <c r="G16" i="12"/>
  <c r="M15" i="12"/>
  <c r="H15" i="12"/>
  <c r="G15" i="12"/>
  <c r="M14" i="12"/>
  <c r="K14" i="12"/>
  <c r="J14" i="12"/>
  <c r="I14" i="12"/>
  <c r="H14" i="12"/>
  <c r="G14" i="12"/>
  <c r="M13" i="12"/>
  <c r="K13" i="12"/>
  <c r="J13" i="12"/>
  <c r="I13" i="12"/>
  <c r="H13" i="12"/>
  <c r="G13" i="12"/>
  <c r="M12" i="12"/>
  <c r="K12" i="12"/>
  <c r="J12" i="12"/>
  <c r="I12" i="12"/>
  <c r="H12" i="12"/>
  <c r="G12" i="12"/>
  <c r="M11" i="12"/>
  <c r="K11" i="12"/>
  <c r="J11" i="12"/>
  <c r="I11" i="12"/>
  <c r="H11" i="12"/>
  <c r="G11" i="12"/>
  <c r="M10" i="12"/>
  <c r="K10" i="12"/>
  <c r="J10" i="12"/>
  <c r="I10" i="12"/>
  <c r="H10" i="12"/>
  <c r="G10" i="12"/>
  <c r="M9" i="12"/>
  <c r="M24" i="12" s="1"/>
  <c r="K9" i="12"/>
  <c r="J9" i="12"/>
  <c r="I9" i="12"/>
  <c r="H9" i="12"/>
  <c r="G9" i="12"/>
  <c r="M8" i="12"/>
  <c r="K8" i="12"/>
  <c r="J8" i="12"/>
  <c r="I8" i="12"/>
  <c r="H8" i="12"/>
  <c r="J29" i="12" s="1"/>
  <c r="G8" i="12"/>
  <c r="I29" i="12" s="1"/>
  <c r="L93" i="11"/>
  <c r="L92" i="11"/>
  <c r="L91" i="11"/>
  <c r="A90" i="11"/>
  <c r="A89" i="11"/>
  <c r="A88" i="11"/>
  <c r="A87" i="11"/>
  <c r="L86" i="11"/>
  <c r="A86" i="11"/>
  <c r="L85" i="11"/>
  <c r="A85" i="11"/>
  <c r="L84" i="11"/>
  <c r="A84" i="11"/>
  <c r="L83" i="11"/>
  <c r="A83" i="11"/>
  <c r="L82" i="11"/>
  <c r="A82" i="11"/>
  <c r="L81" i="11"/>
  <c r="A81" i="11"/>
  <c r="L80" i="11"/>
  <c r="A80" i="11"/>
  <c r="L79" i="11"/>
  <c r="A79" i="11"/>
  <c r="L78" i="11"/>
  <c r="A78" i="11"/>
  <c r="L77" i="11"/>
  <c r="A77" i="11"/>
  <c r="L76" i="11"/>
  <c r="A76" i="11"/>
  <c r="L75" i="11"/>
  <c r="A75" i="11"/>
  <c r="L68" i="11"/>
  <c r="L67" i="11"/>
  <c r="L66" i="11"/>
  <c r="A65" i="11"/>
  <c r="A64" i="11"/>
  <c r="A63" i="11"/>
  <c r="A62" i="11"/>
  <c r="L61" i="11"/>
  <c r="A61" i="11"/>
  <c r="L60" i="11"/>
  <c r="A60" i="11"/>
  <c r="L59" i="11"/>
  <c r="A59" i="11"/>
  <c r="L58" i="11"/>
  <c r="A58" i="11"/>
  <c r="L57" i="11"/>
  <c r="A57" i="11"/>
  <c r="L56" i="11"/>
  <c r="A56" i="11"/>
  <c r="L55" i="11"/>
  <c r="A55" i="11"/>
  <c r="L54" i="11"/>
  <c r="A54" i="11"/>
  <c r="L53" i="11"/>
  <c r="A53" i="11"/>
  <c r="L52" i="11"/>
  <c r="A52" i="11"/>
  <c r="L51" i="11"/>
  <c r="A51" i="11"/>
  <c r="L50" i="11"/>
  <c r="A50" i="11"/>
  <c r="F44" i="11"/>
  <c r="E44" i="11"/>
  <c r="M44" i="11" s="1"/>
  <c r="D44" i="11"/>
  <c r="C44" i="11"/>
  <c r="H44" i="11" s="1"/>
  <c r="B44" i="11"/>
  <c r="L44" i="11" s="1"/>
  <c r="A44" i="11"/>
  <c r="I43" i="11"/>
  <c r="G43" i="11"/>
  <c r="F43" i="11"/>
  <c r="M43" i="11" s="1"/>
  <c r="E43" i="11"/>
  <c r="D43" i="11"/>
  <c r="C43" i="11"/>
  <c r="H43" i="11" s="1"/>
  <c r="B43" i="11"/>
  <c r="A43" i="11"/>
  <c r="F42" i="11"/>
  <c r="E42" i="11"/>
  <c r="M42" i="11" s="1"/>
  <c r="D42" i="11"/>
  <c r="C42" i="11"/>
  <c r="L42" i="11" s="1"/>
  <c r="B42" i="11"/>
  <c r="A42" i="11"/>
  <c r="I41" i="11"/>
  <c r="G41" i="11"/>
  <c r="F41" i="11"/>
  <c r="M41" i="11" s="1"/>
  <c r="E41" i="11"/>
  <c r="D41" i="11"/>
  <c r="C41" i="11"/>
  <c r="H41" i="11" s="1"/>
  <c r="B41" i="11"/>
  <c r="A41" i="11"/>
  <c r="F40" i="11"/>
  <c r="E40" i="11"/>
  <c r="M40" i="11" s="1"/>
  <c r="D40" i="11"/>
  <c r="C40" i="11"/>
  <c r="L40" i="11" s="1"/>
  <c r="B40" i="11"/>
  <c r="A40" i="11"/>
  <c r="I39" i="11"/>
  <c r="G39" i="11"/>
  <c r="F39" i="11"/>
  <c r="M39" i="11" s="1"/>
  <c r="E39" i="11"/>
  <c r="D39" i="11"/>
  <c r="C39" i="11"/>
  <c r="H39" i="11" s="1"/>
  <c r="B39" i="11"/>
  <c r="A39" i="11"/>
  <c r="F38" i="11"/>
  <c r="E38" i="11"/>
  <c r="M38" i="11" s="1"/>
  <c r="D38" i="11"/>
  <c r="C38" i="11"/>
  <c r="L38" i="11" s="1"/>
  <c r="B38" i="11"/>
  <c r="A38" i="11"/>
  <c r="I37" i="11"/>
  <c r="G37" i="11"/>
  <c r="F37" i="11"/>
  <c r="M37" i="11" s="1"/>
  <c r="E37" i="11"/>
  <c r="D37" i="11"/>
  <c r="C37" i="11"/>
  <c r="H37" i="11" s="1"/>
  <c r="B37" i="11"/>
  <c r="A37" i="11"/>
  <c r="F36" i="11"/>
  <c r="E36" i="11"/>
  <c r="M36" i="11" s="1"/>
  <c r="D36" i="11"/>
  <c r="C36" i="11"/>
  <c r="L36" i="11" s="1"/>
  <c r="B36" i="11"/>
  <c r="A36" i="11"/>
  <c r="I35" i="11"/>
  <c r="G35" i="11"/>
  <c r="F35" i="11"/>
  <c r="M35" i="11" s="1"/>
  <c r="E35" i="11"/>
  <c r="D35" i="11"/>
  <c r="C35" i="11"/>
  <c r="H35" i="11" s="1"/>
  <c r="B35" i="11"/>
  <c r="A35" i="11"/>
  <c r="F34" i="11"/>
  <c r="E34" i="11"/>
  <c r="M34" i="11" s="1"/>
  <c r="D34" i="11"/>
  <c r="C34" i="11"/>
  <c r="L34" i="11" s="1"/>
  <c r="B34" i="11"/>
  <c r="A34" i="11"/>
  <c r="I33" i="11"/>
  <c r="G33" i="11"/>
  <c r="F33" i="11"/>
  <c r="M33" i="11" s="1"/>
  <c r="E33" i="11"/>
  <c r="D33" i="11"/>
  <c r="C33" i="11"/>
  <c r="H33" i="11" s="1"/>
  <c r="B33" i="11"/>
  <c r="A33" i="11"/>
  <c r="F32" i="11"/>
  <c r="E32" i="11"/>
  <c r="M32" i="11" s="1"/>
  <c r="D32" i="11"/>
  <c r="C32" i="11"/>
  <c r="L32" i="11" s="1"/>
  <c r="B32" i="11"/>
  <c r="A32" i="11"/>
  <c r="I31" i="11"/>
  <c r="G31" i="11"/>
  <c r="F31" i="11"/>
  <c r="M31" i="11" s="1"/>
  <c r="E31" i="11"/>
  <c r="D31" i="11"/>
  <c r="C31" i="11"/>
  <c r="H31" i="11" s="1"/>
  <c r="B31" i="11"/>
  <c r="A31" i="11"/>
  <c r="E30" i="11"/>
  <c r="D30" i="11"/>
  <c r="M30" i="11" s="1"/>
  <c r="C30" i="11"/>
  <c r="H30" i="11" s="1"/>
  <c r="B30" i="11"/>
  <c r="L30" i="11" s="1"/>
  <c r="A30" i="11"/>
  <c r="H29" i="11"/>
  <c r="G29" i="11"/>
  <c r="D29" i="11"/>
  <c r="C29" i="11"/>
  <c r="L29" i="11" s="1"/>
  <c r="B29" i="11"/>
  <c r="A29" i="11"/>
  <c r="D24" i="11"/>
  <c r="M23" i="11"/>
  <c r="H23" i="11"/>
  <c r="G23" i="11"/>
  <c r="M22" i="11"/>
  <c r="H22" i="11"/>
  <c r="G22" i="11"/>
  <c r="M21" i="11"/>
  <c r="H21" i="11"/>
  <c r="G21" i="11"/>
  <c r="M20" i="11"/>
  <c r="H20" i="11"/>
  <c r="G20" i="11"/>
  <c r="M19" i="11"/>
  <c r="H19" i="11"/>
  <c r="G19" i="11"/>
  <c r="M18" i="11"/>
  <c r="H18" i="11"/>
  <c r="G18" i="11"/>
  <c r="M17" i="11"/>
  <c r="K17" i="11"/>
  <c r="J17" i="11"/>
  <c r="I17" i="11"/>
  <c r="H17" i="11"/>
  <c r="G17" i="11"/>
  <c r="M16" i="11"/>
  <c r="H16" i="11"/>
  <c r="G16" i="11"/>
  <c r="M15" i="11"/>
  <c r="H15" i="11"/>
  <c r="G15" i="11"/>
  <c r="M14" i="11"/>
  <c r="K14" i="11"/>
  <c r="J14" i="11"/>
  <c r="I14" i="11"/>
  <c r="H14" i="11"/>
  <c r="G14" i="11"/>
  <c r="M13" i="11"/>
  <c r="K13" i="11"/>
  <c r="J13" i="11"/>
  <c r="I13" i="11"/>
  <c r="H13" i="11"/>
  <c r="G13" i="11"/>
  <c r="M12" i="11"/>
  <c r="K12" i="11"/>
  <c r="J12" i="11"/>
  <c r="I12" i="11"/>
  <c r="H12" i="11"/>
  <c r="G12" i="11"/>
  <c r="M11" i="11"/>
  <c r="K11" i="11"/>
  <c r="J11" i="11"/>
  <c r="I11" i="11"/>
  <c r="H11" i="11"/>
  <c r="G11" i="11"/>
  <c r="M10" i="11"/>
  <c r="K10" i="11"/>
  <c r="J10" i="11"/>
  <c r="I10" i="11"/>
  <c r="H10" i="11"/>
  <c r="G10" i="11"/>
  <c r="M9" i="11"/>
  <c r="M24" i="11" s="1"/>
  <c r="K9" i="11"/>
  <c r="J9" i="11"/>
  <c r="I9" i="11"/>
  <c r="H9" i="11"/>
  <c r="G9" i="11"/>
  <c r="M8" i="11"/>
  <c r="K8" i="11"/>
  <c r="J8" i="11"/>
  <c r="I8" i="11"/>
  <c r="H8" i="11"/>
  <c r="J29" i="11" s="1"/>
  <c r="G8" i="11"/>
  <c r="I29" i="11" s="1"/>
  <c r="L93" i="8"/>
  <c r="L92" i="8"/>
  <c r="L91" i="8"/>
  <c r="A90" i="8"/>
  <c r="A89" i="8"/>
  <c r="A88" i="8"/>
  <c r="A87" i="8"/>
  <c r="L86" i="8"/>
  <c r="A86" i="8"/>
  <c r="L85" i="8"/>
  <c r="A85" i="8"/>
  <c r="L84" i="8"/>
  <c r="A84" i="8"/>
  <c r="L83" i="8"/>
  <c r="A83" i="8"/>
  <c r="L82" i="8"/>
  <c r="A82" i="8"/>
  <c r="L81" i="8"/>
  <c r="A81" i="8"/>
  <c r="L80" i="8"/>
  <c r="A80" i="8"/>
  <c r="L79" i="8"/>
  <c r="A79" i="8"/>
  <c r="L78" i="8"/>
  <c r="A78" i="8"/>
  <c r="L77" i="8"/>
  <c r="A77" i="8"/>
  <c r="L76" i="8"/>
  <c r="A76" i="8"/>
  <c r="L75" i="8"/>
  <c r="A75" i="8"/>
  <c r="L68" i="8"/>
  <c r="L67" i="8"/>
  <c r="L66" i="8"/>
  <c r="A65" i="8"/>
  <c r="A64" i="8"/>
  <c r="A63" i="8"/>
  <c r="A62" i="8"/>
  <c r="L61" i="8"/>
  <c r="A61" i="8"/>
  <c r="L60" i="8"/>
  <c r="A60" i="8"/>
  <c r="L59" i="8"/>
  <c r="A59" i="8"/>
  <c r="L58" i="8"/>
  <c r="A58" i="8"/>
  <c r="L57" i="8"/>
  <c r="A57" i="8"/>
  <c r="L56" i="8"/>
  <c r="A56" i="8"/>
  <c r="L55" i="8"/>
  <c r="A55" i="8"/>
  <c r="L54" i="8"/>
  <c r="A54" i="8"/>
  <c r="L53" i="8"/>
  <c r="A53" i="8"/>
  <c r="L52" i="8"/>
  <c r="A52" i="8"/>
  <c r="L51" i="8"/>
  <c r="A51" i="8"/>
  <c r="L50" i="8"/>
  <c r="A50" i="8"/>
  <c r="G44" i="8"/>
  <c r="F44" i="8"/>
  <c r="E44" i="8"/>
  <c r="M44" i="8" s="1"/>
  <c r="D44" i="8"/>
  <c r="H44" i="8" s="1"/>
  <c r="C44" i="8"/>
  <c r="B44" i="8"/>
  <c r="L44" i="8" s="1"/>
  <c r="A44" i="8"/>
  <c r="L43" i="8"/>
  <c r="F43" i="8"/>
  <c r="E43" i="8"/>
  <c r="G43" i="8" s="1"/>
  <c r="I43" i="8" s="1"/>
  <c r="D43" i="8"/>
  <c r="M43" i="8" s="1"/>
  <c r="C43" i="8"/>
  <c r="H43" i="8" s="1"/>
  <c r="B43" i="8"/>
  <c r="A43" i="8"/>
  <c r="G42" i="8"/>
  <c r="I42" i="8" s="1"/>
  <c r="F42" i="8"/>
  <c r="E42" i="8"/>
  <c r="M42" i="8" s="1"/>
  <c r="D42" i="8"/>
  <c r="H42" i="8" s="1"/>
  <c r="C42" i="8"/>
  <c r="L42" i="8" s="1"/>
  <c r="B42" i="8"/>
  <c r="A42" i="8"/>
  <c r="L41" i="8"/>
  <c r="F41" i="8"/>
  <c r="E41" i="8"/>
  <c r="G41" i="8" s="1"/>
  <c r="I41" i="8" s="1"/>
  <c r="D41" i="8"/>
  <c r="M41" i="8" s="1"/>
  <c r="C41" i="8"/>
  <c r="H41" i="8" s="1"/>
  <c r="B41" i="8"/>
  <c r="A41" i="8"/>
  <c r="G40" i="8"/>
  <c r="F40" i="8"/>
  <c r="E40" i="8"/>
  <c r="M40" i="8" s="1"/>
  <c r="D40" i="8"/>
  <c r="H40" i="8" s="1"/>
  <c r="C40" i="8"/>
  <c r="L40" i="8" s="1"/>
  <c r="B40" i="8"/>
  <c r="A40" i="8"/>
  <c r="F39" i="8"/>
  <c r="E39" i="8"/>
  <c r="G39" i="8" s="1"/>
  <c r="I39" i="8" s="1"/>
  <c r="D39" i="8"/>
  <c r="M39" i="8" s="1"/>
  <c r="C39" i="8"/>
  <c r="H39" i="8" s="1"/>
  <c r="B39" i="8"/>
  <c r="A39" i="8"/>
  <c r="G38" i="8"/>
  <c r="F38" i="8"/>
  <c r="E38" i="8"/>
  <c r="M38" i="8" s="1"/>
  <c r="D38" i="8"/>
  <c r="C38" i="8"/>
  <c r="L38" i="8" s="1"/>
  <c r="B38" i="8"/>
  <c r="A38" i="8"/>
  <c r="L37" i="8"/>
  <c r="F37" i="8"/>
  <c r="E37" i="8"/>
  <c r="G37" i="8" s="1"/>
  <c r="I37" i="8" s="1"/>
  <c r="D37" i="8"/>
  <c r="M37" i="8" s="1"/>
  <c r="C37" i="8"/>
  <c r="H37" i="8" s="1"/>
  <c r="B37" i="8"/>
  <c r="A37" i="8"/>
  <c r="G36" i="8"/>
  <c r="I36" i="8" s="1"/>
  <c r="F36" i="8"/>
  <c r="E36" i="8"/>
  <c r="M36" i="8" s="1"/>
  <c r="D36" i="8"/>
  <c r="C36" i="8"/>
  <c r="L36" i="8" s="1"/>
  <c r="B36" i="8"/>
  <c r="A36" i="8"/>
  <c r="L35" i="8"/>
  <c r="F35" i="8"/>
  <c r="E35" i="8"/>
  <c r="G35" i="8" s="1"/>
  <c r="I35" i="8" s="1"/>
  <c r="D35" i="8"/>
  <c r="M35" i="8" s="1"/>
  <c r="C35" i="8"/>
  <c r="H35" i="8" s="1"/>
  <c r="B35" i="8"/>
  <c r="A35" i="8"/>
  <c r="G34" i="8"/>
  <c r="I34" i="8" s="1"/>
  <c r="F34" i="8"/>
  <c r="E34" i="8"/>
  <c r="M34" i="8" s="1"/>
  <c r="D34" i="8"/>
  <c r="C34" i="8"/>
  <c r="L34" i="8" s="1"/>
  <c r="B34" i="8"/>
  <c r="A34" i="8"/>
  <c r="F33" i="8"/>
  <c r="E33" i="8"/>
  <c r="G33" i="8" s="1"/>
  <c r="I33" i="8" s="1"/>
  <c r="D33" i="8"/>
  <c r="M33" i="8" s="1"/>
  <c r="C33" i="8"/>
  <c r="H33" i="8" s="1"/>
  <c r="B33" i="8"/>
  <c r="A33" i="8"/>
  <c r="G32" i="8"/>
  <c r="I32" i="8" s="1"/>
  <c r="F32" i="8"/>
  <c r="E32" i="8"/>
  <c r="M32" i="8" s="1"/>
  <c r="D32" i="8"/>
  <c r="C32" i="8"/>
  <c r="L32" i="8" s="1"/>
  <c r="B32" i="8"/>
  <c r="A32" i="8"/>
  <c r="F31" i="8"/>
  <c r="E31" i="8"/>
  <c r="G31" i="8" s="1"/>
  <c r="I31" i="8" s="1"/>
  <c r="D31" i="8"/>
  <c r="M31" i="8" s="1"/>
  <c r="C31" i="8"/>
  <c r="H31" i="8" s="1"/>
  <c r="B31" i="8"/>
  <c r="A31" i="8"/>
  <c r="G30" i="8"/>
  <c r="I30" i="8" s="1"/>
  <c r="E30" i="8"/>
  <c r="D30" i="8"/>
  <c r="M30" i="8" s="1"/>
  <c r="C30" i="8"/>
  <c r="B30" i="8"/>
  <c r="L30" i="8" s="1"/>
  <c r="A30" i="8"/>
  <c r="M29" i="8"/>
  <c r="L29" i="8"/>
  <c r="J29" i="8"/>
  <c r="H29" i="8"/>
  <c r="G29" i="8"/>
  <c r="D29" i="8"/>
  <c r="C29" i="8"/>
  <c r="B29" i="8"/>
  <c r="A29" i="8"/>
  <c r="D24" i="8"/>
  <c r="M23" i="8"/>
  <c r="H23" i="8"/>
  <c r="G23" i="8"/>
  <c r="I44" i="8" s="1"/>
  <c r="M22" i="8"/>
  <c r="H22" i="8"/>
  <c r="J43" i="8" s="1"/>
  <c r="G22" i="8"/>
  <c r="M21" i="8"/>
  <c r="H21" i="8"/>
  <c r="J42" i="8" s="1"/>
  <c r="G21" i="8"/>
  <c r="M20" i="8"/>
  <c r="H20" i="8"/>
  <c r="J41" i="8" s="1"/>
  <c r="G20" i="8"/>
  <c r="M19" i="8"/>
  <c r="H19" i="8"/>
  <c r="J40" i="8" s="1"/>
  <c r="G19" i="8"/>
  <c r="I40" i="8" s="1"/>
  <c r="M18" i="8"/>
  <c r="H18" i="8"/>
  <c r="G18" i="8"/>
  <c r="M17" i="8"/>
  <c r="K17" i="8"/>
  <c r="J17" i="8"/>
  <c r="I17" i="8"/>
  <c r="H17" i="8"/>
  <c r="G17" i="8"/>
  <c r="I38" i="8" s="1"/>
  <c r="M16" i="8"/>
  <c r="H16" i="8"/>
  <c r="G16" i="8"/>
  <c r="M15" i="8"/>
  <c r="H15" i="8"/>
  <c r="G15" i="8"/>
  <c r="M14" i="8"/>
  <c r="K14" i="8"/>
  <c r="J14" i="8"/>
  <c r="I14" i="8"/>
  <c r="H14" i="8"/>
  <c r="G14" i="8"/>
  <c r="M13" i="8"/>
  <c r="K13" i="8"/>
  <c r="J13" i="8"/>
  <c r="I13" i="8"/>
  <c r="H13" i="8"/>
  <c r="G13" i="8"/>
  <c r="M12" i="8"/>
  <c r="K12" i="8"/>
  <c r="J12" i="8"/>
  <c r="I12" i="8"/>
  <c r="H12" i="8"/>
  <c r="J33" i="8" s="1"/>
  <c r="G12" i="8"/>
  <c r="M11" i="8"/>
  <c r="K11" i="8"/>
  <c r="J11" i="8"/>
  <c r="I11" i="8"/>
  <c r="H11" i="8"/>
  <c r="G11" i="8"/>
  <c r="M10" i="8"/>
  <c r="K10" i="8"/>
  <c r="J10" i="8"/>
  <c r="I10" i="8"/>
  <c r="H10" i="8"/>
  <c r="G10" i="8"/>
  <c r="M9" i="8"/>
  <c r="M24" i="8" s="1"/>
  <c r="K9" i="8"/>
  <c r="J9" i="8"/>
  <c r="I9" i="8"/>
  <c r="H9" i="8"/>
  <c r="G9" i="8"/>
  <c r="M8" i="8"/>
  <c r="K8" i="8"/>
  <c r="J8" i="8"/>
  <c r="I8" i="8"/>
  <c r="H8" i="8"/>
  <c r="H24" i="8" s="1"/>
  <c r="G8" i="8"/>
  <c r="I29" i="8" s="1"/>
  <c r="L93" i="7"/>
  <c r="L92" i="7"/>
  <c r="L91" i="7"/>
  <c r="A90" i="7"/>
  <c r="A89" i="7"/>
  <c r="A88" i="7"/>
  <c r="A87" i="7"/>
  <c r="L86" i="7"/>
  <c r="A86" i="7"/>
  <c r="L85" i="7"/>
  <c r="A85" i="7"/>
  <c r="L84" i="7"/>
  <c r="A84" i="7"/>
  <c r="L83" i="7"/>
  <c r="A83" i="7"/>
  <c r="L82" i="7"/>
  <c r="A82" i="7"/>
  <c r="L81" i="7"/>
  <c r="A81" i="7"/>
  <c r="L80" i="7"/>
  <c r="A80" i="7"/>
  <c r="L79" i="7"/>
  <c r="A79" i="7"/>
  <c r="L78" i="7"/>
  <c r="A78" i="7"/>
  <c r="L77" i="7"/>
  <c r="A77" i="7"/>
  <c r="L76" i="7"/>
  <c r="A76" i="7"/>
  <c r="L75" i="7"/>
  <c r="A75" i="7"/>
  <c r="L68" i="7"/>
  <c r="L67" i="7"/>
  <c r="L66" i="7"/>
  <c r="A65" i="7"/>
  <c r="A64" i="7"/>
  <c r="A63" i="7"/>
  <c r="A62" i="7"/>
  <c r="L61" i="7"/>
  <c r="A61" i="7"/>
  <c r="L60" i="7"/>
  <c r="A60" i="7"/>
  <c r="L59" i="7"/>
  <c r="A59" i="7"/>
  <c r="L58" i="7"/>
  <c r="A58" i="7"/>
  <c r="L57" i="7"/>
  <c r="A57" i="7"/>
  <c r="L56" i="7"/>
  <c r="A56" i="7"/>
  <c r="L55" i="7"/>
  <c r="A55" i="7"/>
  <c r="L54" i="7"/>
  <c r="A54" i="7"/>
  <c r="L53" i="7"/>
  <c r="A53" i="7"/>
  <c r="L52" i="7"/>
  <c r="A52" i="7"/>
  <c r="L51" i="7"/>
  <c r="A51" i="7"/>
  <c r="L50" i="7"/>
  <c r="A50" i="7"/>
  <c r="F44" i="7"/>
  <c r="G44" i="7" s="1"/>
  <c r="E44" i="7"/>
  <c r="M44" i="7" s="1"/>
  <c r="D44" i="7"/>
  <c r="H44" i="7" s="1"/>
  <c r="C44" i="7"/>
  <c r="B44" i="7"/>
  <c r="L44" i="7" s="1"/>
  <c r="A44" i="7"/>
  <c r="F43" i="7"/>
  <c r="H43" i="7" s="1"/>
  <c r="J43" i="7" s="1"/>
  <c r="E43" i="7"/>
  <c r="M43" i="7" s="1"/>
  <c r="D43" i="7"/>
  <c r="C43" i="7"/>
  <c r="B43" i="7"/>
  <c r="L43" i="7" s="1"/>
  <c r="A43" i="7"/>
  <c r="F42" i="7"/>
  <c r="G42" i="7" s="1"/>
  <c r="I42" i="7" s="1"/>
  <c r="E42" i="7"/>
  <c r="M42" i="7" s="1"/>
  <c r="D42" i="7"/>
  <c r="H42" i="7" s="1"/>
  <c r="C42" i="7"/>
  <c r="B42" i="7"/>
  <c r="L42" i="7" s="1"/>
  <c r="A42" i="7"/>
  <c r="F41" i="7"/>
  <c r="H41" i="7" s="1"/>
  <c r="J41" i="7" s="1"/>
  <c r="E41" i="7"/>
  <c r="M41" i="7" s="1"/>
  <c r="D41" i="7"/>
  <c r="C41" i="7"/>
  <c r="B41" i="7"/>
  <c r="L41" i="7" s="1"/>
  <c r="A41" i="7"/>
  <c r="F40" i="7"/>
  <c r="G40" i="7" s="1"/>
  <c r="E40" i="7"/>
  <c r="M40" i="7" s="1"/>
  <c r="D40" i="7"/>
  <c r="H40" i="7" s="1"/>
  <c r="C40" i="7"/>
  <c r="B40" i="7"/>
  <c r="L40" i="7" s="1"/>
  <c r="A40" i="7"/>
  <c r="F39" i="7"/>
  <c r="H39" i="7" s="1"/>
  <c r="J39" i="7" s="1"/>
  <c r="E39" i="7"/>
  <c r="M39" i="7" s="1"/>
  <c r="D39" i="7"/>
  <c r="C39" i="7"/>
  <c r="B39" i="7"/>
  <c r="L39" i="7" s="1"/>
  <c r="A39" i="7"/>
  <c r="F38" i="7"/>
  <c r="G38" i="7" s="1"/>
  <c r="E38" i="7"/>
  <c r="M38" i="7" s="1"/>
  <c r="D38" i="7"/>
  <c r="H38" i="7" s="1"/>
  <c r="C38" i="7"/>
  <c r="B38" i="7"/>
  <c r="L38" i="7" s="1"/>
  <c r="A38" i="7"/>
  <c r="F37" i="7"/>
  <c r="H37" i="7" s="1"/>
  <c r="J37" i="7" s="1"/>
  <c r="E37" i="7"/>
  <c r="M37" i="7" s="1"/>
  <c r="D37" i="7"/>
  <c r="C37" i="7"/>
  <c r="B37" i="7"/>
  <c r="L37" i="7" s="1"/>
  <c r="A37" i="7"/>
  <c r="F36" i="7"/>
  <c r="G36" i="7" s="1"/>
  <c r="E36" i="7"/>
  <c r="M36" i="7" s="1"/>
  <c r="D36" i="7"/>
  <c r="H36" i="7" s="1"/>
  <c r="J36" i="7" s="1"/>
  <c r="C36" i="7"/>
  <c r="B36" i="7"/>
  <c r="L36" i="7" s="1"/>
  <c r="A36" i="7"/>
  <c r="F35" i="7"/>
  <c r="H35" i="7" s="1"/>
  <c r="J35" i="7" s="1"/>
  <c r="E35" i="7"/>
  <c r="M35" i="7" s="1"/>
  <c r="D35" i="7"/>
  <c r="C35" i="7"/>
  <c r="B35" i="7"/>
  <c r="L35" i="7" s="1"/>
  <c r="A35" i="7"/>
  <c r="F34" i="7"/>
  <c r="G34" i="7" s="1"/>
  <c r="E34" i="7"/>
  <c r="M34" i="7" s="1"/>
  <c r="D34" i="7"/>
  <c r="H34" i="7" s="1"/>
  <c r="J34" i="7" s="1"/>
  <c r="C34" i="7"/>
  <c r="B34" i="7"/>
  <c r="L34" i="7" s="1"/>
  <c r="A34" i="7"/>
  <c r="F33" i="7"/>
  <c r="H33" i="7" s="1"/>
  <c r="E33" i="7"/>
  <c r="M33" i="7" s="1"/>
  <c r="D33" i="7"/>
  <c r="C33" i="7"/>
  <c r="B33" i="7"/>
  <c r="L33" i="7" s="1"/>
  <c r="A33" i="7"/>
  <c r="F32" i="7"/>
  <c r="G32" i="7" s="1"/>
  <c r="E32" i="7"/>
  <c r="M32" i="7" s="1"/>
  <c r="D32" i="7"/>
  <c r="H32" i="7" s="1"/>
  <c r="J32" i="7" s="1"/>
  <c r="C32" i="7"/>
  <c r="B32" i="7"/>
  <c r="L32" i="7" s="1"/>
  <c r="A32" i="7"/>
  <c r="J31" i="7"/>
  <c r="H31" i="7"/>
  <c r="F31" i="7"/>
  <c r="G31" i="7" s="1"/>
  <c r="I31" i="7" s="1"/>
  <c r="E31" i="7"/>
  <c r="M31" i="7" s="1"/>
  <c r="D31" i="7"/>
  <c r="C31" i="7"/>
  <c r="B31" i="7"/>
  <c r="L31" i="7" s="1"/>
  <c r="A31" i="7"/>
  <c r="E30" i="7"/>
  <c r="M30" i="7" s="1"/>
  <c r="D30" i="7"/>
  <c r="D45" i="7" s="1"/>
  <c r="C30" i="7"/>
  <c r="H30" i="7" s="1"/>
  <c r="J30" i="7" s="1"/>
  <c r="B30" i="7"/>
  <c r="L30" i="7" s="1"/>
  <c r="A30" i="7"/>
  <c r="M29" i="7"/>
  <c r="I29" i="7"/>
  <c r="H29" i="7"/>
  <c r="G29" i="7"/>
  <c r="D29" i="7"/>
  <c r="C29" i="7"/>
  <c r="B29" i="7"/>
  <c r="L29" i="7" s="1"/>
  <c r="A29" i="7"/>
  <c r="D24" i="7"/>
  <c r="M23" i="7"/>
  <c r="H23" i="7"/>
  <c r="J44" i="7" s="1"/>
  <c r="G23" i="7"/>
  <c r="M22" i="7"/>
  <c r="H22" i="7"/>
  <c r="G22" i="7"/>
  <c r="M21" i="7"/>
  <c r="H21" i="7"/>
  <c r="G21" i="7"/>
  <c r="M20" i="7"/>
  <c r="H20" i="7"/>
  <c r="G20" i="7"/>
  <c r="M19" i="7"/>
  <c r="H19" i="7"/>
  <c r="J40" i="7" s="1"/>
  <c r="G19" i="7"/>
  <c r="M18" i="7"/>
  <c r="H18" i="7"/>
  <c r="G18" i="7"/>
  <c r="M17" i="7"/>
  <c r="K17" i="7"/>
  <c r="J17" i="7"/>
  <c r="I17" i="7"/>
  <c r="H17" i="7"/>
  <c r="J38" i="7" s="1"/>
  <c r="G17" i="7"/>
  <c r="M16" i="7"/>
  <c r="H16" i="7"/>
  <c r="G16" i="7"/>
  <c r="M15" i="7"/>
  <c r="H15" i="7"/>
  <c r="G15" i="7"/>
  <c r="I36" i="7" s="1"/>
  <c r="M14" i="7"/>
  <c r="K14" i="7"/>
  <c r="J14" i="7"/>
  <c r="I14" i="7"/>
  <c r="H14" i="7"/>
  <c r="G14" i="7"/>
  <c r="M13" i="7"/>
  <c r="K13" i="7"/>
  <c r="J13" i="7"/>
  <c r="I13" i="7"/>
  <c r="H13" i="7"/>
  <c r="G13" i="7"/>
  <c r="M12" i="7"/>
  <c r="K12" i="7"/>
  <c r="J12" i="7"/>
  <c r="I12" i="7"/>
  <c r="H12" i="7"/>
  <c r="J33" i="7" s="1"/>
  <c r="G12" i="7"/>
  <c r="M11" i="7"/>
  <c r="K11" i="7"/>
  <c r="J11" i="7"/>
  <c r="I11" i="7"/>
  <c r="H11" i="7"/>
  <c r="G11" i="7"/>
  <c r="I32" i="7" s="1"/>
  <c r="M10" i="7"/>
  <c r="K10" i="7"/>
  <c r="J10" i="7"/>
  <c r="I10" i="7"/>
  <c r="H10" i="7"/>
  <c r="G10" i="7"/>
  <c r="M9" i="7"/>
  <c r="K9" i="7"/>
  <c r="J9" i="7"/>
  <c r="I9" i="7"/>
  <c r="H9" i="7"/>
  <c r="G9" i="7"/>
  <c r="M8" i="7"/>
  <c r="M24" i="7" s="1"/>
  <c r="K8" i="7"/>
  <c r="J8" i="7"/>
  <c r="I8" i="7"/>
  <c r="H8" i="7"/>
  <c r="J29" i="7" s="1"/>
  <c r="G8" i="7"/>
  <c r="L93" i="6"/>
  <c r="L92" i="6"/>
  <c r="L91" i="6"/>
  <c r="A90" i="6"/>
  <c r="A89" i="6"/>
  <c r="A88" i="6"/>
  <c r="A87" i="6"/>
  <c r="L86" i="6"/>
  <c r="A86" i="6"/>
  <c r="L85" i="6"/>
  <c r="A85" i="6"/>
  <c r="L84" i="6"/>
  <c r="A84" i="6"/>
  <c r="L83" i="6"/>
  <c r="A83" i="6"/>
  <c r="L82" i="6"/>
  <c r="A82" i="6"/>
  <c r="L81" i="6"/>
  <c r="A81" i="6"/>
  <c r="L80" i="6"/>
  <c r="A80" i="6"/>
  <c r="L79" i="6"/>
  <c r="A79" i="6"/>
  <c r="L78" i="6"/>
  <c r="A78" i="6"/>
  <c r="L77" i="6"/>
  <c r="A77" i="6"/>
  <c r="L76" i="6"/>
  <c r="A76" i="6"/>
  <c r="L75" i="6"/>
  <c r="A75" i="6"/>
  <c r="L68" i="6"/>
  <c r="L67" i="6"/>
  <c r="L66" i="6"/>
  <c r="A65" i="6"/>
  <c r="A64" i="6"/>
  <c r="A63" i="6"/>
  <c r="A62" i="6"/>
  <c r="L61" i="6"/>
  <c r="A61" i="6"/>
  <c r="L60" i="6"/>
  <c r="A60" i="6"/>
  <c r="L59" i="6"/>
  <c r="A59" i="6"/>
  <c r="L58" i="6"/>
  <c r="A58" i="6"/>
  <c r="L57" i="6"/>
  <c r="A57" i="6"/>
  <c r="L56" i="6"/>
  <c r="A56" i="6"/>
  <c r="L55" i="6"/>
  <c r="A55" i="6"/>
  <c r="L54" i="6"/>
  <c r="A54" i="6"/>
  <c r="L53" i="6"/>
  <c r="A53" i="6"/>
  <c r="L52" i="6"/>
  <c r="A52" i="6"/>
  <c r="L51" i="6"/>
  <c r="A51" i="6"/>
  <c r="L50" i="6"/>
  <c r="A50" i="6"/>
  <c r="F44" i="6"/>
  <c r="G44" i="6" s="1"/>
  <c r="E44" i="6"/>
  <c r="M44" i="6" s="1"/>
  <c r="D44" i="6"/>
  <c r="H44" i="6" s="1"/>
  <c r="C44" i="6"/>
  <c r="B44" i="6"/>
  <c r="L44" i="6" s="1"/>
  <c r="A44" i="6"/>
  <c r="F43" i="6"/>
  <c r="G43" i="6" s="1"/>
  <c r="I43" i="6" s="1"/>
  <c r="E43" i="6"/>
  <c r="H43" i="6" s="1"/>
  <c r="J43" i="6" s="1"/>
  <c r="D43" i="6"/>
  <c r="C43" i="6"/>
  <c r="B43" i="6"/>
  <c r="L43" i="6" s="1"/>
  <c r="A43" i="6"/>
  <c r="F42" i="6"/>
  <c r="G42" i="6" s="1"/>
  <c r="I42" i="6" s="1"/>
  <c r="E42" i="6"/>
  <c r="M42" i="6" s="1"/>
  <c r="D42" i="6"/>
  <c r="H42" i="6" s="1"/>
  <c r="C42" i="6"/>
  <c r="B42" i="6"/>
  <c r="L42" i="6" s="1"/>
  <c r="A42" i="6"/>
  <c r="F41" i="6"/>
  <c r="G41" i="6" s="1"/>
  <c r="I41" i="6" s="1"/>
  <c r="E41" i="6"/>
  <c r="H41" i="6" s="1"/>
  <c r="J41" i="6" s="1"/>
  <c r="D41" i="6"/>
  <c r="C41" i="6"/>
  <c r="B41" i="6"/>
  <c r="L41" i="6" s="1"/>
  <c r="A41" i="6"/>
  <c r="F40" i="6"/>
  <c r="G40" i="6" s="1"/>
  <c r="E40" i="6"/>
  <c r="M40" i="6" s="1"/>
  <c r="D40" i="6"/>
  <c r="H40" i="6" s="1"/>
  <c r="C40" i="6"/>
  <c r="B40" i="6"/>
  <c r="L40" i="6" s="1"/>
  <c r="A40" i="6"/>
  <c r="F39" i="6"/>
  <c r="G39" i="6" s="1"/>
  <c r="I39" i="6" s="1"/>
  <c r="E39" i="6"/>
  <c r="H39" i="6" s="1"/>
  <c r="J39" i="6" s="1"/>
  <c r="D39" i="6"/>
  <c r="C39" i="6"/>
  <c r="B39" i="6"/>
  <c r="L39" i="6" s="1"/>
  <c r="A39" i="6"/>
  <c r="F38" i="6"/>
  <c r="G38" i="6" s="1"/>
  <c r="E38" i="6"/>
  <c r="M38" i="6" s="1"/>
  <c r="D38" i="6"/>
  <c r="H38" i="6" s="1"/>
  <c r="C38" i="6"/>
  <c r="B38" i="6"/>
  <c r="L38" i="6" s="1"/>
  <c r="A38" i="6"/>
  <c r="F37" i="6"/>
  <c r="G37" i="6" s="1"/>
  <c r="I37" i="6" s="1"/>
  <c r="E37" i="6"/>
  <c r="H37" i="6" s="1"/>
  <c r="J37" i="6" s="1"/>
  <c r="D37" i="6"/>
  <c r="C37" i="6"/>
  <c r="B37" i="6"/>
  <c r="E44" i="4" s="1"/>
  <c r="O44" i="4" s="1"/>
  <c r="A37" i="6"/>
  <c r="F36" i="6"/>
  <c r="G36" i="6" s="1"/>
  <c r="E36" i="6"/>
  <c r="M36" i="6" s="1"/>
  <c r="D36" i="6"/>
  <c r="H36" i="6" s="1"/>
  <c r="C36" i="6"/>
  <c r="B36" i="6"/>
  <c r="L36" i="6" s="1"/>
  <c r="A36" i="6"/>
  <c r="F35" i="6"/>
  <c r="G35" i="6" s="1"/>
  <c r="I35" i="6" s="1"/>
  <c r="E35" i="6"/>
  <c r="H35" i="6" s="1"/>
  <c r="J35" i="6" s="1"/>
  <c r="D35" i="6"/>
  <c r="C35" i="6"/>
  <c r="B35" i="6"/>
  <c r="L35" i="6" s="1"/>
  <c r="A35" i="6"/>
  <c r="F34" i="6"/>
  <c r="G34" i="6" s="1"/>
  <c r="I34" i="6" s="1"/>
  <c r="E34" i="6"/>
  <c r="M34" i="6" s="1"/>
  <c r="D34" i="6"/>
  <c r="H34" i="6" s="1"/>
  <c r="C34" i="6"/>
  <c r="B34" i="6"/>
  <c r="L34" i="6" s="1"/>
  <c r="A34" i="6"/>
  <c r="F33" i="6"/>
  <c r="G33" i="6" s="1"/>
  <c r="I33" i="6" s="1"/>
  <c r="E33" i="6"/>
  <c r="H33" i="6" s="1"/>
  <c r="D33" i="6"/>
  <c r="C33" i="6"/>
  <c r="B33" i="6"/>
  <c r="L33" i="6" s="1"/>
  <c r="A33" i="6"/>
  <c r="F32" i="6"/>
  <c r="G32" i="6" s="1"/>
  <c r="E32" i="6"/>
  <c r="M32" i="6" s="1"/>
  <c r="D32" i="6"/>
  <c r="H32" i="6" s="1"/>
  <c r="C32" i="6"/>
  <c r="B32" i="6"/>
  <c r="L32" i="6" s="1"/>
  <c r="A32" i="6"/>
  <c r="F31" i="6"/>
  <c r="G31" i="6" s="1"/>
  <c r="I31" i="6" s="1"/>
  <c r="E31" i="6"/>
  <c r="H31" i="6" s="1"/>
  <c r="J31" i="6" s="1"/>
  <c r="D31" i="6"/>
  <c r="C31" i="6"/>
  <c r="B31" i="6"/>
  <c r="E38" i="4" s="1"/>
  <c r="O38" i="4" s="1"/>
  <c r="A31" i="6"/>
  <c r="E30" i="6"/>
  <c r="M30" i="6" s="1"/>
  <c r="D30" i="6"/>
  <c r="D45" i="6" s="1"/>
  <c r="C30" i="6"/>
  <c r="H30" i="6" s="1"/>
  <c r="B30" i="6"/>
  <c r="L30" i="6" s="1"/>
  <c r="A30" i="6"/>
  <c r="M29" i="6"/>
  <c r="H29" i="6"/>
  <c r="D29" i="6"/>
  <c r="C29" i="6"/>
  <c r="B29" i="6"/>
  <c r="G29" i="6" s="1"/>
  <c r="A29" i="6"/>
  <c r="D24" i="6"/>
  <c r="M23" i="6"/>
  <c r="H23" i="6"/>
  <c r="G23" i="6"/>
  <c r="I44" i="6" s="1"/>
  <c r="M22" i="6"/>
  <c r="H22" i="6"/>
  <c r="G22" i="6"/>
  <c r="M21" i="6"/>
  <c r="H21" i="6"/>
  <c r="J42" i="6" s="1"/>
  <c r="G21" i="6"/>
  <c r="M20" i="6"/>
  <c r="H20" i="6"/>
  <c r="G20" i="6"/>
  <c r="M19" i="6"/>
  <c r="H19" i="6"/>
  <c r="G19" i="6"/>
  <c r="G24" i="6" s="1"/>
  <c r="M18" i="6"/>
  <c r="H18" i="6"/>
  <c r="G18" i="6"/>
  <c r="M17" i="6"/>
  <c r="K17" i="6"/>
  <c r="J17" i="6"/>
  <c r="I17" i="6"/>
  <c r="H17" i="6"/>
  <c r="J38" i="6" s="1"/>
  <c r="G17" i="6"/>
  <c r="I38" i="6" s="1"/>
  <c r="M16" i="6"/>
  <c r="H16" i="6"/>
  <c r="G16" i="6"/>
  <c r="M15" i="6"/>
  <c r="H15" i="6"/>
  <c r="G15" i="6"/>
  <c r="I36" i="6" s="1"/>
  <c r="M14" i="6"/>
  <c r="K14" i="6"/>
  <c r="J14" i="6"/>
  <c r="I14" i="6"/>
  <c r="H14" i="6"/>
  <c r="G14" i="6"/>
  <c r="M13" i="6"/>
  <c r="K13" i="6"/>
  <c r="J13" i="6"/>
  <c r="I13" i="6"/>
  <c r="H13" i="6"/>
  <c r="G13" i="6"/>
  <c r="M12" i="6"/>
  <c r="K12" i="6"/>
  <c r="J12" i="6"/>
  <c r="I12" i="6"/>
  <c r="H12" i="6"/>
  <c r="J33" i="6" s="1"/>
  <c r="G12" i="6"/>
  <c r="M11" i="6"/>
  <c r="K11" i="6"/>
  <c r="J11" i="6"/>
  <c r="I11" i="6"/>
  <c r="H11" i="6"/>
  <c r="G11" i="6"/>
  <c r="I32" i="6" s="1"/>
  <c r="M10" i="6"/>
  <c r="K10" i="6"/>
  <c r="J10" i="6"/>
  <c r="I10" i="6"/>
  <c r="H10" i="6"/>
  <c r="G10" i="6"/>
  <c r="M9" i="6"/>
  <c r="K9" i="6"/>
  <c r="J9" i="6"/>
  <c r="I9" i="6"/>
  <c r="H9" i="6"/>
  <c r="G9" i="6"/>
  <c r="M8" i="6"/>
  <c r="M24" i="6" s="1"/>
  <c r="K8" i="6"/>
  <c r="J8" i="6"/>
  <c r="I8" i="6"/>
  <c r="H8" i="6"/>
  <c r="J29" i="6" s="1"/>
  <c r="G8" i="6"/>
  <c r="L93" i="5"/>
  <c r="L92" i="5"/>
  <c r="L91" i="5"/>
  <c r="A90" i="5"/>
  <c r="A89" i="5"/>
  <c r="A88" i="5"/>
  <c r="A87" i="5"/>
  <c r="L86" i="5"/>
  <c r="A86" i="5"/>
  <c r="L85" i="5"/>
  <c r="A85" i="5"/>
  <c r="L84" i="5"/>
  <c r="A84" i="5"/>
  <c r="L83" i="5"/>
  <c r="A83" i="5"/>
  <c r="L82" i="5"/>
  <c r="A82" i="5"/>
  <c r="L81" i="5"/>
  <c r="A81" i="5"/>
  <c r="L80" i="5"/>
  <c r="A80" i="5"/>
  <c r="L79" i="5"/>
  <c r="A79" i="5"/>
  <c r="L78" i="5"/>
  <c r="A78" i="5"/>
  <c r="L77" i="5"/>
  <c r="A77" i="5"/>
  <c r="L76" i="5"/>
  <c r="A76" i="5"/>
  <c r="L75" i="5"/>
  <c r="A75" i="5"/>
  <c r="L68" i="5"/>
  <c r="L67" i="5"/>
  <c r="L66" i="5"/>
  <c r="A65" i="5"/>
  <c r="A64" i="5"/>
  <c r="A63" i="5"/>
  <c r="A62" i="5"/>
  <c r="L61" i="5"/>
  <c r="A61" i="5"/>
  <c r="L60" i="5"/>
  <c r="A60" i="5"/>
  <c r="L59" i="5"/>
  <c r="A59" i="5"/>
  <c r="L58" i="5"/>
  <c r="A58" i="5"/>
  <c r="L57" i="5"/>
  <c r="A57" i="5"/>
  <c r="L56" i="5"/>
  <c r="A56" i="5"/>
  <c r="L55" i="5"/>
  <c r="A55" i="5"/>
  <c r="L54" i="5"/>
  <c r="A54" i="5"/>
  <c r="L53" i="5"/>
  <c r="A53" i="5"/>
  <c r="L52" i="5"/>
  <c r="A52" i="5"/>
  <c r="L51" i="5"/>
  <c r="A51" i="5"/>
  <c r="L50" i="5"/>
  <c r="A50" i="5"/>
  <c r="F44" i="5"/>
  <c r="E44" i="5"/>
  <c r="M44" i="5" s="1"/>
  <c r="D44" i="5"/>
  <c r="C44" i="5"/>
  <c r="H44" i="5" s="1"/>
  <c r="B44" i="5"/>
  <c r="L44" i="5" s="1"/>
  <c r="A44" i="5"/>
  <c r="F43" i="5"/>
  <c r="G43" i="5" s="1"/>
  <c r="I43" i="5" s="1"/>
  <c r="E43" i="5"/>
  <c r="H43" i="5" s="1"/>
  <c r="D43" i="5"/>
  <c r="C43" i="5"/>
  <c r="L43" i="5" s="1"/>
  <c r="B43" i="5"/>
  <c r="A43" i="5"/>
  <c r="F42" i="5"/>
  <c r="E42" i="5"/>
  <c r="M42" i="5" s="1"/>
  <c r="D42" i="5"/>
  <c r="C42" i="5"/>
  <c r="H42" i="5" s="1"/>
  <c r="B42" i="5"/>
  <c r="L42" i="5" s="1"/>
  <c r="A42" i="5"/>
  <c r="F41" i="5"/>
  <c r="G41" i="5" s="1"/>
  <c r="I41" i="5" s="1"/>
  <c r="E41" i="5"/>
  <c r="H41" i="5" s="1"/>
  <c r="D41" i="5"/>
  <c r="C41" i="5"/>
  <c r="L41" i="5" s="1"/>
  <c r="B41" i="5"/>
  <c r="A41" i="5"/>
  <c r="F40" i="5"/>
  <c r="E40" i="5"/>
  <c r="M40" i="5" s="1"/>
  <c r="D40" i="5"/>
  <c r="C40" i="5"/>
  <c r="H40" i="5" s="1"/>
  <c r="J40" i="5" s="1"/>
  <c r="B40" i="5"/>
  <c r="L40" i="5" s="1"/>
  <c r="A40" i="5"/>
  <c r="F39" i="5"/>
  <c r="G39" i="5" s="1"/>
  <c r="I39" i="5" s="1"/>
  <c r="E39" i="5"/>
  <c r="H39" i="5" s="1"/>
  <c r="D39" i="5"/>
  <c r="C39" i="5"/>
  <c r="L39" i="5" s="1"/>
  <c r="B39" i="5"/>
  <c r="A39" i="5"/>
  <c r="F38" i="5"/>
  <c r="E38" i="5"/>
  <c r="M38" i="5" s="1"/>
  <c r="D38" i="5"/>
  <c r="C38" i="5"/>
  <c r="H38" i="5" s="1"/>
  <c r="B38" i="5"/>
  <c r="L38" i="5" s="1"/>
  <c r="A38" i="5"/>
  <c r="F37" i="5"/>
  <c r="G37" i="5" s="1"/>
  <c r="I37" i="5" s="1"/>
  <c r="E37" i="5"/>
  <c r="H37" i="5" s="1"/>
  <c r="D37" i="5"/>
  <c r="C37" i="5"/>
  <c r="L37" i="5" s="1"/>
  <c r="B37" i="5"/>
  <c r="A37" i="5"/>
  <c r="F36" i="5"/>
  <c r="E36" i="5"/>
  <c r="M36" i="5" s="1"/>
  <c r="D36" i="5"/>
  <c r="C36" i="5"/>
  <c r="H36" i="5" s="1"/>
  <c r="J36" i="5" s="1"/>
  <c r="B36" i="5"/>
  <c r="L36" i="5" s="1"/>
  <c r="A36" i="5"/>
  <c r="F35" i="5"/>
  <c r="G35" i="5" s="1"/>
  <c r="I35" i="5" s="1"/>
  <c r="E35" i="5"/>
  <c r="H35" i="5" s="1"/>
  <c r="D35" i="5"/>
  <c r="C35" i="5"/>
  <c r="L35" i="5" s="1"/>
  <c r="B35" i="5"/>
  <c r="A35" i="5"/>
  <c r="F34" i="5"/>
  <c r="E34" i="5"/>
  <c r="M34" i="5" s="1"/>
  <c r="D34" i="5"/>
  <c r="C34" i="5"/>
  <c r="H34" i="5" s="1"/>
  <c r="B34" i="5"/>
  <c r="L34" i="5" s="1"/>
  <c r="A34" i="5"/>
  <c r="F33" i="5"/>
  <c r="G33" i="5" s="1"/>
  <c r="I33" i="5" s="1"/>
  <c r="E33" i="5"/>
  <c r="H33" i="5" s="1"/>
  <c r="D33" i="5"/>
  <c r="C33" i="5"/>
  <c r="L33" i="5" s="1"/>
  <c r="B33" i="5"/>
  <c r="A33" i="5"/>
  <c r="F32" i="5"/>
  <c r="E32" i="5"/>
  <c r="M32" i="5" s="1"/>
  <c r="D32" i="5"/>
  <c r="C32" i="5"/>
  <c r="H32" i="5" s="1"/>
  <c r="J32" i="5" s="1"/>
  <c r="B32" i="5"/>
  <c r="L32" i="5" s="1"/>
  <c r="A32" i="5"/>
  <c r="F31" i="5"/>
  <c r="G31" i="5" s="1"/>
  <c r="I31" i="5" s="1"/>
  <c r="E31" i="5"/>
  <c r="H31" i="5" s="1"/>
  <c r="D31" i="5"/>
  <c r="C31" i="5"/>
  <c r="L31" i="5" s="1"/>
  <c r="B31" i="5"/>
  <c r="A31" i="5"/>
  <c r="E30" i="5"/>
  <c r="D30" i="5"/>
  <c r="M30" i="5" s="1"/>
  <c r="C30" i="5"/>
  <c r="H30" i="5" s="1"/>
  <c r="B30" i="5"/>
  <c r="L30" i="5" s="1"/>
  <c r="A30" i="5"/>
  <c r="M29" i="5"/>
  <c r="H29" i="5"/>
  <c r="D29" i="5"/>
  <c r="G94" i="5" s="1"/>
  <c r="C29" i="5"/>
  <c r="B29" i="5"/>
  <c r="G29" i="5" s="1"/>
  <c r="A29" i="5"/>
  <c r="D24" i="5"/>
  <c r="M23" i="5"/>
  <c r="H23" i="5"/>
  <c r="J44" i="5" s="1"/>
  <c r="G23" i="5"/>
  <c r="M22" i="5"/>
  <c r="H22" i="5"/>
  <c r="J43" i="5" s="1"/>
  <c r="G22" i="5"/>
  <c r="M21" i="5"/>
  <c r="H21" i="5"/>
  <c r="J42" i="5" s="1"/>
  <c r="G21" i="5"/>
  <c r="M20" i="5"/>
  <c r="H20" i="5"/>
  <c r="G20" i="5"/>
  <c r="M19" i="5"/>
  <c r="H19" i="5"/>
  <c r="G19" i="5"/>
  <c r="M18" i="5"/>
  <c r="H18" i="5"/>
  <c r="J39" i="5" s="1"/>
  <c r="G18" i="5"/>
  <c r="M17" i="5"/>
  <c r="K17" i="5"/>
  <c r="J17" i="5"/>
  <c r="I17" i="5"/>
  <c r="H17" i="5"/>
  <c r="J38" i="5" s="1"/>
  <c r="G17" i="5"/>
  <c r="M16" i="5"/>
  <c r="H16" i="5"/>
  <c r="J37" i="5" s="1"/>
  <c r="G16" i="5"/>
  <c r="M15" i="5"/>
  <c r="H15" i="5"/>
  <c r="G15" i="5"/>
  <c r="M14" i="5"/>
  <c r="K14" i="5"/>
  <c r="J14" i="5"/>
  <c r="I14" i="5"/>
  <c r="H14" i="5"/>
  <c r="J35" i="5" s="1"/>
  <c r="G14" i="5"/>
  <c r="M13" i="5"/>
  <c r="K13" i="5"/>
  <c r="J13" i="5"/>
  <c r="I13" i="5"/>
  <c r="H13" i="5"/>
  <c r="J34" i="5" s="1"/>
  <c r="G13" i="5"/>
  <c r="M12" i="5"/>
  <c r="K12" i="5"/>
  <c r="J12" i="5"/>
  <c r="I12" i="5"/>
  <c r="H12" i="5"/>
  <c r="G12" i="5"/>
  <c r="M11" i="5"/>
  <c r="K11" i="5"/>
  <c r="J11" i="5"/>
  <c r="I11" i="5"/>
  <c r="H11" i="5"/>
  <c r="G11" i="5"/>
  <c r="M10" i="5"/>
  <c r="K10" i="5"/>
  <c r="J10" i="5"/>
  <c r="I10" i="5"/>
  <c r="H10" i="5"/>
  <c r="J31" i="5" s="1"/>
  <c r="G10" i="5"/>
  <c r="M9" i="5"/>
  <c r="K9" i="5"/>
  <c r="J9" i="5"/>
  <c r="I9" i="5"/>
  <c r="H9" i="5"/>
  <c r="J30" i="5" s="1"/>
  <c r="G9" i="5"/>
  <c r="M8" i="5"/>
  <c r="M24" i="5" s="1"/>
  <c r="K8" i="5"/>
  <c r="J8" i="5"/>
  <c r="I8" i="5"/>
  <c r="H8" i="5"/>
  <c r="J29" i="5" s="1"/>
  <c r="G8" i="5"/>
  <c r="L93" i="3"/>
  <c r="L92" i="3"/>
  <c r="L91" i="3"/>
  <c r="A90" i="3"/>
  <c r="A89" i="3"/>
  <c r="A88" i="3"/>
  <c r="A87" i="3"/>
  <c r="L86" i="3"/>
  <c r="A86" i="3"/>
  <c r="L85" i="3"/>
  <c r="A85" i="3"/>
  <c r="L84" i="3"/>
  <c r="A84" i="3"/>
  <c r="L83" i="3"/>
  <c r="A83" i="3"/>
  <c r="L82" i="3"/>
  <c r="A82" i="3"/>
  <c r="L81" i="3"/>
  <c r="A81" i="3"/>
  <c r="L80" i="3"/>
  <c r="A80" i="3"/>
  <c r="L79" i="3"/>
  <c r="A79" i="3"/>
  <c r="L78" i="3"/>
  <c r="A78" i="3"/>
  <c r="L77" i="3"/>
  <c r="A77" i="3"/>
  <c r="L76" i="3"/>
  <c r="A76" i="3"/>
  <c r="L75" i="3"/>
  <c r="A75" i="3"/>
  <c r="L68" i="3"/>
  <c r="L67" i="3"/>
  <c r="L66" i="3"/>
  <c r="A65" i="3"/>
  <c r="A64" i="3"/>
  <c r="A63" i="3"/>
  <c r="A62" i="3"/>
  <c r="L61" i="3"/>
  <c r="A61" i="3"/>
  <c r="L60" i="3"/>
  <c r="A60" i="3"/>
  <c r="L59" i="3"/>
  <c r="A59" i="3"/>
  <c r="L58" i="3"/>
  <c r="A58" i="3"/>
  <c r="L57" i="3"/>
  <c r="A57" i="3"/>
  <c r="L56" i="3"/>
  <c r="A56" i="3"/>
  <c r="L55" i="3"/>
  <c r="A55" i="3"/>
  <c r="L54" i="3"/>
  <c r="A54" i="3"/>
  <c r="L53" i="3"/>
  <c r="A53" i="3"/>
  <c r="L52" i="3"/>
  <c r="A52" i="3"/>
  <c r="L51" i="3"/>
  <c r="A51" i="3"/>
  <c r="L50" i="3"/>
  <c r="A50" i="3"/>
  <c r="F44" i="3"/>
  <c r="E44" i="3"/>
  <c r="M44" i="3" s="1"/>
  <c r="D44" i="3"/>
  <c r="H44" i="3" s="1"/>
  <c r="C44" i="3"/>
  <c r="B44" i="3"/>
  <c r="L44" i="3" s="1"/>
  <c r="A44" i="3"/>
  <c r="H43" i="3"/>
  <c r="F43" i="3"/>
  <c r="E43" i="3"/>
  <c r="D43" i="3"/>
  <c r="G43" i="3" s="1"/>
  <c r="I43" i="3" s="1"/>
  <c r="C43" i="3"/>
  <c r="L43" i="3" s="1"/>
  <c r="B43" i="3"/>
  <c r="A43" i="3"/>
  <c r="F42" i="3"/>
  <c r="E42" i="3"/>
  <c r="M42" i="3" s="1"/>
  <c r="D42" i="3"/>
  <c r="H42" i="3" s="1"/>
  <c r="C42" i="3"/>
  <c r="L42" i="3" s="1"/>
  <c r="B42" i="3"/>
  <c r="A42" i="3"/>
  <c r="H41" i="3"/>
  <c r="F41" i="3"/>
  <c r="E41" i="3"/>
  <c r="D41" i="3"/>
  <c r="G41" i="3" s="1"/>
  <c r="I41" i="3" s="1"/>
  <c r="C41" i="3"/>
  <c r="B41" i="3"/>
  <c r="L41" i="3" s="1"/>
  <c r="A41" i="3"/>
  <c r="F40" i="3"/>
  <c r="E40" i="3"/>
  <c r="M40" i="3" s="1"/>
  <c r="D40" i="3"/>
  <c r="H40" i="3" s="1"/>
  <c r="J40" i="3" s="1"/>
  <c r="C40" i="3"/>
  <c r="L40" i="3" s="1"/>
  <c r="B40" i="3"/>
  <c r="A40" i="3"/>
  <c r="H39" i="3"/>
  <c r="F39" i="3"/>
  <c r="E39" i="3"/>
  <c r="D39" i="3"/>
  <c r="G39" i="3" s="1"/>
  <c r="I39" i="3" s="1"/>
  <c r="C39" i="3"/>
  <c r="B39" i="3"/>
  <c r="L39" i="3" s="1"/>
  <c r="A39" i="3"/>
  <c r="F38" i="3"/>
  <c r="E38" i="3"/>
  <c r="M38" i="3" s="1"/>
  <c r="D38" i="3"/>
  <c r="H38" i="3" s="1"/>
  <c r="C38" i="3"/>
  <c r="L38" i="3" s="1"/>
  <c r="B38" i="3"/>
  <c r="A38" i="3"/>
  <c r="H37" i="3"/>
  <c r="F37" i="3"/>
  <c r="E37" i="3"/>
  <c r="D37" i="3"/>
  <c r="G37" i="3" s="1"/>
  <c r="I37" i="3" s="1"/>
  <c r="C37" i="3"/>
  <c r="B37" i="3"/>
  <c r="L37" i="3" s="1"/>
  <c r="A37" i="3"/>
  <c r="F36" i="3"/>
  <c r="G36" i="3" s="1"/>
  <c r="I36" i="3" s="1"/>
  <c r="E36" i="3"/>
  <c r="M36" i="3" s="1"/>
  <c r="D36" i="3"/>
  <c r="H36" i="3" s="1"/>
  <c r="J36" i="3" s="1"/>
  <c r="C36" i="3"/>
  <c r="L36" i="3" s="1"/>
  <c r="B36" i="3"/>
  <c r="A36" i="3"/>
  <c r="H35" i="3"/>
  <c r="F35" i="3"/>
  <c r="E35" i="3"/>
  <c r="D35" i="3"/>
  <c r="G35" i="3" s="1"/>
  <c r="I35" i="3" s="1"/>
  <c r="C35" i="3"/>
  <c r="B35" i="3"/>
  <c r="L35" i="3" s="1"/>
  <c r="A35" i="3"/>
  <c r="F34" i="3"/>
  <c r="G34" i="3" s="1"/>
  <c r="E34" i="3"/>
  <c r="M34" i="3" s="1"/>
  <c r="D34" i="3"/>
  <c r="H34" i="3" s="1"/>
  <c r="C34" i="3"/>
  <c r="B34" i="3"/>
  <c r="L34" i="3" s="1"/>
  <c r="A34" i="3"/>
  <c r="H33" i="3"/>
  <c r="F33" i="3"/>
  <c r="E33" i="3"/>
  <c r="D33" i="3"/>
  <c r="G33" i="3" s="1"/>
  <c r="I33" i="3" s="1"/>
  <c r="C33" i="3"/>
  <c r="B33" i="3"/>
  <c r="L33" i="3" s="1"/>
  <c r="A33" i="3"/>
  <c r="F32" i="3"/>
  <c r="E32" i="3"/>
  <c r="M32" i="3" s="1"/>
  <c r="D32" i="3"/>
  <c r="H32" i="3" s="1"/>
  <c r="J32" i="3" s="1"/>
  <c r="C32" i="3"/>
  <c r="B32" i="3"/>
  <c r="L32" i="3" s="1"/>
  <c r="A32" i="3"/>
  <c r="H31" i="3"/>
  <c r="F31" i="3"/>
  <c r="G31" i="3" s="1"/>
  <c r="I31" i="3" s="1"/>
  <c r="E31" i="3"/>
  <c r="D31" i="3"/>
  <c r="M31" i="3" s="1"/>
  <c r="C31" i="3"/>
  <c r="B31" i="3"/>
  <c r="L31" i="3" s="1"/>
  <c r="A31" i="3"/>
  <c r="E30" i="3"/>
  <c r="G30" i="3" s="1"/>
  <c r="D30" i="3"/>
  <c r="M30" i="3" s="1"/>
  <c r="C30" i="3"/>
  <c r="H30" i="3" s="1"/>
  <c r="B30" i="3"/>
  <c r="L30" i="3" s="1"/>
  <c r="A30" i="3"/>
  <c r="L29" i="3"/>
  <c r="H29" i="3"/>
  <c r="G29" i="3"/>
  <c r="D29" i="3"/>
  <c r="C29" i="3"/>
  <c r="B29" i="3"/>
  <c r="A29" i="3"/>
  <c r="D24" i="3"/>
  <c r="M23" i="3"/>
  <c r="H23" i="3"/>
  <c r="J44" i="3" s="1"/>
  <c r="G23" i="3"/>
  <c r="M22" i="3"/>
  <c r="H22" i="3"/>
  <c r="J43" i="3" s="1"/>
  <c r="G22" i="3"/>
  <c r="M21" i="3"/>
  <c r="H21" i="3"/>
  <c r="J42" i="3" s="1"/>
  <c r="G21" i="3"/>
  <c r="M20" i="3"/>
  <c r="H20" i="3"/>
  <c r="J41" i="3" s="1"/>
  <c r="G20" i="3"/>
  <c r="M19" i="3"/>
  <c r="H19" i="3"/>
  <c r="G19" i="3"/>
  <c r="G24" i="3" s="1"/>
  <c r="M18" i="3"/>
  <c r="H18" i="3"/>
  <c r="J39" i="3" s="1"/>
  <c r="G18" i="3"/>
  <c r="M17" i="3"/>
  <c r="K17" i="3"/>
  <c r="J17" i="3"/>
  <c r="I17" i="3"/>
  <c r="H17" i="3"/>
  <c r="G17" i="3"/>
  <c r="M16" i="3"/>
  <c r="H16" i="3"/>
  <c r="J37" i="3" s="1"/>
  <c r="G16" i="3"/>
  <c r="M15" i="3"/>
  <c r="H15" i="3"/>
  <c r="G15" i="3"/>
  <c r="M14" i="3"/>
  <c r="K14" i="3"/>
  <c r="J14" i="3"/>
  <c r="I14" i="3"/>
  <c r="H14" i="3"/>
  <c r="J35" i="3" s="1"/>
  <c r="G14" i="3"/>
  <c r="M13" i="3"/>
  <c r="K13" i="3"/>
  <c r="J13" i="3"/>
  <c r="I13" i="3"/>
  <c r="H13" i="3"/>
  <c r="G13" i="3"/>
  <c r="I34" i="3" s="1"/>
  <c r="M12" i="3"/>
  <c r="K12" i="3"/>
  <c r="J12" i="3"/>
  <c r="I12" i="3"/>
  <c r="H12" i="3"/>
  <c r="J33" i="3" s="1"/>
  <c r="G12" i="3"/>
  <c r="M11" i="3"/>
  <c r="K11" i="3"/>
  <c r="J11" i="3"/>
  <c r="I11" i="3"/>
  <c r="H11" i="3"/>
  <c r="G11" i="3"/>
  <c r="M10" i="3"/>
  <c r="K10" i="3"/>
  <c r="J10" i="3"/>
  <c r="I10" i="3"/>
  <c r="H10" i="3"/>
  <c r="J31" i="3" s="1"/>
  <c r="G10" i="3"/>
  <c r="M9" i="3"/>
  <c r="K9" i="3"/>
  <c r="J9" i="3"/>
  <c r="I9" i="3"/>
  <c r="H9" i="3"/>
  <c r="G9" i="3"/>
  <c r="I30" i="3" s="1"/>
  <c r="M8" i="3"/>
  <c r="M24" i="3" s="1"/>
  <c r="K8" i="3"/>
  <c r="J8" i="3"/>
  <c r="I8" i="3"/>
  <c r="H8" i="3"/>
  <c r="J29" i="3" s="1"/>
  <c r="G8" i="3"/>
  <c r="I29" i="3" s="1"/>
  <c r="C46" i="4"/>
  <c r="M46" i="4" s="1"/>
  <c r="C38" i="4"/>
  <c r="M38" i="4" s="1"/>
  <c r="C44" i="1"/>
  <c r="C43" i="1"/>
  <c r="C42" i="1"/>
  <c r="C41" i="1"/>
  <c r="C40" i="1"/>
  <c r="C39" i="1"/>
  <c r="C38" i="1"/>
  <c r="C37" i="1"/>
  <c r="L37" i="1" s="1"/>
  <c r="C36" i="1"/>
  <c r="C35" i="1"/>
  <c r="C34" i="1"/>
  <c r="C33" i="1"/>
  <c r="C32" i="1"/>
  <c r="C31" i="1"/>
  <c r="H31" i="1" s="1"/>
  <c r="C30" i="1"/>
  <c r="M44" i="1"/>
  <c r="M43" i="1"/>
  <c r="M42" i="1"/>
  <c r="M41" i="1"/>
  <c r="M40" i="1"/>
  <c r="M39" i="1"/>
  <c r="M38" i="1"/>
  <c r="M37" i="1"/>
  <c r="M36" i="1"/>
  <c r="M35" i="1"/>
  <c r="M34" i="1"/>
  <c r="M33" i="1"/>
  <c r="M32" i="1"/>
  <c r="M31" i="1"/>
  <c r="M30" i="1"/>
  <c r="M29" i="1"/>
  <c r="M8" i="1"/>
  <c r="M24" i="1" s="1"/>
  <c r="M23" i="1"/>
  <c r="M22" i="1"/>
  <c r="M21" i="1"/>
  <c r="M20" i="1"/>
  <c r="M19" i="1"/>
  <c r="M18" i="1"/>
  <c r="M17" i="1"/>
  <c r="M16" i="1"/>
  <c r="M15" i="1"/>
  <c r="M14" i="1"/>
  <c r="M13" i="1"/>
  <c r="M12" i="1"/>
  <c r="M11" i="1"/>
  <c r="M10" i="1"/>
  <c r="M9" i="1"/>
  <c r="C29" i="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36" i="4"/>
  <c r="N36" i="4" s="1"/>
  <c r="A15" i="4"/>
  <c r="A6" i="4"/>
  <c r="B1" i="4"/>
  <c r="B36" i="4"/>
  <c r="L36" i="4" s="1"/>
  <c r="K45" i="4"/>
  <c r="U45" i="4" s="1"/>
  <c r="K41" i="4"/>
  <c r="U41" i="4" s="1"/>
  <c r="K40" i="4"/>
  <c r="U40" i="4" s="1"/>
  <c r="K39" i="4"/>
  <c r="U39" i="4" s="1"/>
  <c r="K37" i="4"/>
  <c r="U37" i="4" s="1"/>
  <c r="J45" i="4"/>
  <c r="T45" i="4" s="1"/>
  <c r="J44" i="4"/>
  <c r="T44" i="4" s="1"/>
  <c r="J43" i="4"/>
  <c r="T43" i="4" s="1"/>
  <c r="J42" i="4"/>
  <c r="T42" i="4" s="1"/>
  <c r="J41" i="4"/>
  <c r="T41" i="4" s="1"/>
  <c r="J40" i="4"/>
  <c r="T40" i="4" s="1"/>
  <c r="J39" i="4"/>
  <c r="T39" i="4" s="1"/>
  <c r="J38" i="4"/>
  <c r="T38" i="4" s="1"/>
  <c r="J37" i="4"/>
  <c r="T37" i="4" s="1"/>
  <c r="J36" i="4"/>
  <c r="T36" i="4" s="1"/>
  <c r="I46" i="4"/>
  <c r="S46" i="4" s="1"/>
  <c r="I45" i="4"/>
  <c r="S45" i="4" s="1"/>
  <c r="I44" i="4"/>
  <c r="S44" i="4" s="1"/>
  <c r="I42" i="4"/>
  <c r="S42" i="4" s="1"/>
  <c r="I41" i="4"/>
  <c r="S41" i="4" s="1"/>
  <c r="I40" i="4"/>
  <c r="S40" i="4" s="1"/>
  <c r="I39" i="4"/>
  <c r="S39" i="4" s="1"/>
  <c r="I38" i="4"/>
  <c r="S38" i="4" s="1"/>
  <c r="I37" i="4"/>
  <c r="S37" i="4" s="1"/>
  <c r="I36" i="4"/>
  <c r="S36" i="4" s="1"/>
  <c r="H46" i="4"/>
  <c r="R46" i="4" s="1"/>
  <c r="H45" i="4"/>
  <c r="R45" i="4" s="1"/>
  <c r="H44" i="4"/>
  <c r="R44" i="4" s="1"/>
  <c r="H43" i="4"/>
  <c r="R43" i="4" s="1"/>
  <c r="H42" i="4"/>
  <c r="R42" i="4" s="1"/>
  <c r="H41" i="4"/>
  <c r="R41" i="4" s="1"/>
  <c r="H40" i="4"/>
  <c r="R40" i="4" s="1"/>
  <c r="H39" i="4"/>
  <c r="R39" i="4" s="1"/>
  <c r="H37" i="4"/>
  <c r="R37" i="4" s="1"/>
  <c r="H36" i="4"/>
  <c r="R36" i="4" s="1"/>
  <c r="G45" i="4"/>
  <c r="Q45" i="4" s="1"/>
  <c r="G44" i="4"/>
  <c r="Q44" i="4" s="1"/>
  <c r="G43" i="4"/>
  <c r="Q43" i="4" s="1"/>
  <c r="G42" i="4"/>
  <c r="Q42" i="4" s="1"/>
  <c r="G41" i="4"/>
  <c r="Q41" i="4" s="1"/>
  <c r="G40" i="4"/>
  <c r="Q40" i="4" s="1"/>
  <c r="G39" i="4"/>
  <c r="Q39" i="4" s="1"/>
  <c r="G38" i="4"/>
  <c r="Q38" i="4" s="1"/>
  <c r="G37" i="4"/>
  <c r="Q37" i="4" s="1"/>
  <c r="G36" i="4"/>
  <c r="Q36" i="4" s="1"/>
  <c r="F45" i="4"/>
  <c r="P45" i="4" s="1"/>
  <c r="F44" i="4"/>
  <c r="P44" i="4" s="1"/>
  <c r="F43" i="4"/>
  <c r="P43" i="4" s="1"/>
  <c r="F42" i="4"/>
  <c r="P42" i="4" s="1"/>
  <c r="F41" i="4"/>
  <c r="P41" i="4" s="1"/>
  <c r="F40" i="4"/>
  <c r="P40" i="4" s="1"/>
  <c r="F39" i="4"/>
  <c r="P39" i="4" s="1"/>
  <c r="F38" i="4"/>
  <c r="P38" i="4" s="1"/>
  <c r="F37" i="4"/>
  <c r="P37" i="4" s="1"/>
  <c r="F36" i="4"/>
  <c r="P36" i="4" s="1"/>
  <c r="E41" i="4"/>
  <c r="O41" i="4" s="1"/>
  <c r="E40" i="4"/>
  <c r="O40" i="4" s="1"/>
  <c r="E39" i="4"/>
  <c r="O39" i="4" s="1"/>
  <c r="E37" i="4"/>
  <c r="O37" i="4" s="1"/>
  <c r="E36" i="4"/>
  <c r="O36" i="4" s="1"/>
  <c r="D46" i="4"/>
  <c r="N46" i="4" s="1"/>
  <c r="D45" i="4"/>
  <c r="N45" i="4" s="1"/>
  <c r="D44" i="4"/>
  <c r="N44" i="4" s="1"/>
  <c r="D43" i="4"/>
  <c r="N43" i="4" s="1"/>
  <c r="D42" i="4"/>
  <c r="N42" i="4" s="1"/>
  <c r="D41" i="4"/>
  <c r="N41" i="4" s="1"/>
  <c r="D40" i="4"/>
  <c r="N40" i="4" s="1"/>
  <c r="D39" i="4"/>
  <c r="N39" i="4" s="1"/>
  <c r="D37" i="4"/>
  <c r="N37" i="4" s="1"/>
  <c r="C45" i="4"/>
  <c r="M45" i="4" s="1"/>
  <c r="C44" i="4"/>
  <c r="M44" i="4" s="1"/>
  <c r="C43" i="4"/>
  <c r="M43" i="4" s="1"/>
  <c r="C42" i="4"/>
  <c r="M42" i="4" s="1"/>
  <c r="C41" i="4"/>
  <c r="M41" i="4" s="1"/>
  <c r="C40" i="4"/>
  <c r="M40" i="4" s="1"/>
  <c r="C39" i="4"/>
  <c r="M39" i="4" s="1"/>
  <c r="C37" i="4"/>
  <c r="M37" i="4" s="1"/>
  <c r="C36" i="4"/>
  <c r="M36" i="4" s="1"/>
  <c r="L30" i="1"/>
  <c r="F31" i="1"/>
  <c r="F32" i="1"/>
  <c r="F33" i="1"/>
  <c r="F34" i="1"/>
  <c r="F35" i="1"/>
  <c r="F36" i="1"/>
  <c r="F37" i="1"/>
  <c r="F38" i="1"/>
  <c r="H38" i="1" s="1"/>
  <c r="J38" i="1" s="1"/>
  <c r="F39" i="1"/>
  <c r="F40" i="1"/>
  <c r="F41" i="1"/>
  <c r="F42" i="1"/>
  <c r="F43" i="1"/>
  <c r="F44" i="1"/>
  <c r="H41" i="1"/>
  <c r="J41" i="1" s="1"/>
  <c r="B29" i="1"/>
  <c r="B30" i="1"/>
  <c r="B37" i="4" s="1"/>
  <c r="L37" i="4" s="1"/>
  <c r="B31" i="1"/>
  <c r="B38" i="4" s="1"/>
  <c r="L38" i="4" s="1"/>
  <c r="B32" i="1"/>
  <c r="B39" i="4" s="1"/>
  <c r="L39" i="4" s="1"/>
  <c r="B33" i="1"/>
  <c r="B40" i="4" s="1"/>
  <c r="L40" i="4" s="1"/>
  <c r="B34" i="1"/>
  <c r="B41" i="4" s="1"/>
  <c r="L41" i="4" s="1"/>
  <c r="B35" i="1"/>
  <c r="B42" i="4" s="1"/>
  <c r="L42" i="4" s="1"/>
  <c r="B36" i="1"/>
  <c r="B43" i="4" s="1"/>
  <c r="L43" i="4" s="1"/>
  <c r="B37" i="1"/>
  <c r="B44" i="4" s="1"/>
  <c r="L44" i="4" s="1"/>
  <c r="B38" i="1"/>
  <c r="B45" i="4" s="1"/>
  <c r="L45" i="4" s="1"/>
  <c r="B39" i="1"/>
  <c r="B46" i="4" s="1"/>
  <c r="L46" i="4" s="1"/>
  <c r="B40" i="1"/>
  <c r="B41" i="1"/>
  <c r="L41" i="1" s="1"/>
  <c r="B42" i="1"/>
  <c r="L42" i="1" s="1"/>
  <c r="B43" i="1"/>
  <c r="B44" i="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1" i="1"/>
  <c r="L92" i="1"/>
  <c r="L93" i="1"/>
  <c r="D29" i="1"/>
  <c r="D38" i="1"/>
  <c r="D41" i="1"/>
  <c r="L68" i="1"/>
  <c r="L67" i="1"/>
  <c r="L66" i="1"/>
  <c r="K8" i="1"/>
  <c r="K17" i="1"/>
  <c r="K14" i="1"/>
  <c r="K13" i="1"/>
  <c r="K12" i="1"/>
  <c r="K11" i="1"/>
  <c r="K10" i="1"/>
  <c r="K9" i="1"/>
  <c r="I8" i="1"/>
  <c r="J17" i="1"/>
  <c r="I17" i="1"/>
  <c r="J14" i="1"/>
  <c r="I14" i="1"/>
  <c r="J13" i="1"/>
  <c r="I13" i="1"/>
  <c r="J12" i="1"/>
  <c r="I12" i="1"/>
  <c r="J11" i="1"/>
  <c r="I11" i="1"/>
  <c r="J10" i="1"/>
  <c r="I10" i="1"/>
  <c r="J9" i="1"/>
  <c r="I9" i="1"/>
  <c r="J8" i="1"/>
  <c r="L29" i="1"/>
  <c r="C30" i="4"/>
  <c r="C29" i="4"/>
  <c r="C28" i="4"/>
  <c r="C27" i="4"/>
  <c r="C26" i="4"/>
  <c r="C25" i="4"/>
  <c r="C24" i="4"/>
  <c r="C23" i="4"/>
  <c r="C22" i="4"/>
  <c r="C21" i="4"/>
  <c r="B30" i="4"/>
  <c r="B29" i="4"/>
  <c r="B28" i="4"/>
  <c r="B27" i="4"/>
  <c r="B26" i="4"/>
  <c r="B25" i="4"/>
  <c r="B24" i="4"/>
  <c r="B23" i="4"/>
  <c r="B22" i="4"/>
  <c r="B21" i="4"/>
  <c r="L75" i="1"/>
  <c r="L43" i="1"/>
  <c r="L44" i="1"/>
  <c r="L40" i="1"/>
  <c r="L50" i="1"/>
  <c r="A14" i="4"/>
  <c r="A13" i="4"/>
  <c r="A12" i="4"/>
  <c r="C15" i="4"/>
  <c r="C14" i="4"/>
  <c r="C13" i="4"/>
  <c r="C12" i="4"/>
  <c r="A11" i="4"/>
  <c r="A10" i="4"/>
  <c r="A9" i="4"/>
  <c r="A8" i="4"/>
  <c r="C11" i="4"/>
  <c r="C10" i="4"/>
  <c r="C9" i="4"/>
  <c r="C8" i="4"/>
  <c r="L51" i="1"/>
  <c r="A7" i="4"/>
  <c r="C7" i="4"/>
  <c r="D24" i="1"/>
  <c r="C6" i="4" s="1"/>
  <c r="D44" i="1"/>
  <c r="H44" i="1" s="1"/>
  <c r="D43" i="1"/>
  <c r="D42" i="1"/>
  <c r="D40" i="1"/>
  <c r="D39" i="1"/>
  <c r="D37" i="1"/>
  <c r="D36" i="1"/>
  <c r="D35" i="1"/>
  <c r="H35" i="1" s="1"/>
  <c r="J35" i="1" s="1"/>
  <c r="D34" i="1"/>
  <c r="H34" i="1" s="1"/>
  <c r="D33" i="1"/>
  <c r="D32" i="1"/>
  <c r="D45" i="1" s="1"/>
  <c r="D31" i="1"/>
  <c r="D30" i="1"/>
  <c r="E44" i="1"/>
  <c r="E43" i="1"/>
  <c r="G43" i="1" s="1"/>
  <c r="E42" i="1"/>
  <c r="G42" i="1" s="1"/>
  <c r="I42" i="1" s="1"/>
  <c r="E41" i="1"/>
  <c r="G41" i="1" s="1"/>
  <c r="I41" i="1" s="1"/>
  <c r="E40" i="1"/>
  <c r="E39" i="1"/>
  <c r="E38" i="1"/>
  <c r="E37" i="1"/>
  <c r="E36" i="1"/>
  <c r="G36" i="1" s="1"/>
  <c r="E35" i="1"/>
  <c r="E34" i="1"/>
  <c r="G34" i="1" s="1"/>
  <c r="E33" i="1"/>
  <c r="G33" i="1" s="1"/>
  <c r="I33" i="1" s="1"/>
  <c r="E32" i="1"/>
  <c r="E31" i="1"/>
  <c r="E30" i="1"/>
  <c r="H23" i="1"/>
  <c r="G23" i="1"/>
  <c r="H22" i="1"/>
  <c r="G22" i="1"/>
  <c r="I43" i="1" s="1"/>
  <c r="H21" i="1"/>
  <c r="G21" i="1"/>
  <c r="H20" i="1"/>
  <c r="G20" i="1"/>
  <c r="H39" i="1"/>
  <c r="J39" i="1" s="1"/>
  <c r="H42" i="1"/>
  <c r="J42" i="1" s="1"/>
  <c r="H43" i="1"/>
  <c r="G39" i="1"/>
  <c r="G40" i="1"/>
  <c r="H40" i="1"/>
  <c r="J40" i="1" s="1"/>
  <c r="G18" i="1"/>
  <c r="I39" i="1" s="1"/>
  <c r="H18" i="1"/>
  <c r="G19" i="1"/>
  <c r="H19" i="1"/>
  <c r="L32" i="1"/>
  <c r="L34" i="1"/>
  <c r="H36" i="1"/>
  <c r="G29" i="1"/>
  <c r="G31" i="1"/>
  <c r="G35" i="1"/>
  <c r="G37" i="1"/>
  <c r="G32" i="1"/>
  <c r="I40" i="1"/>
  <c r="L86" i="1"/>
  <c r="L85" i="1"/>
  <c r="L84" i="1"/>
  <c r="L83" i="1"/>
  <c r="L82" i="1"/>
  <c r="L81" i="1"/>
  <c r="L80" i="1"/>
  <c r="L79" i="1"/>
  <c r="L78" i="1"/>
  <c r="L77" i="1"/>
  <c r="L76" i="1"/>
  <c r="L61" i="1"/>
  <c r="L60" i="1"/>
  <c r="L59" i="1"/>
  <c r="L58" i="1"/>
  <c r="L57" i="1"/>
  <c r="L56" i="1"/>
  <c r="L55" i="1"/>
  <c r="L53" i="1"/>
  <c r="L52" i="1"/>
  <c r="L36" i="1"/>
  <c r="L31" i="1"/>
  <c r="H29" i="1"/>
  <c r="G9" i="1"/>
  <c r="G11" i="1"/>
  <c r="G13" i="1"/>
  <c r="G15" i="1"/>
  <c r="G17" i="1"/>
  <c r="G8" i="1"/>
  <c r="I29" i="1" s="1"/>
  <c r="H9" i="1"/>
  <c r="G10" i="1"/>
  <c r="I31" i="1" s="1"/>
  <c r="H11" i="1"/>
  <c r="G12" i="1"/>
  <c r="H13" i="1"/>
  <c r="G14" i="1"/>
  <c r="H15" i="1"/>
  <c r="G16" i="1"/>
  <c r="I37" i="1" s="1"/>
  <c r="H17" i="1"/>
  <c r="H8" i="1"/>
  <c r="J29" i="1" s="1"/>
  <c r="H10" i="1"/>
  <c r="H12" i="1"/>
  <c r="H14" i="1"/>
  <c r="H16" i="1"/>
  <c r="L54" i="1"/>
  <c r="J36" i="10" l="1"/>
  <c r="J43" i="10"/>
  <c r="J35" i="10"/>
  <c r="I44" i="10"/>
  <c r="J30" i="10"/>
  <c r="J34" i="10"/>
  <c r="J39" i="10"/>
  <c r="J38" i="10"/>
  <c r="I40" i="10"/>
  <c r="H24" i="10"/>
  <c r="E15" i="4" s="1"/>
  <c r="G30" i="10"/>
  <c r="I30" i="10" s="1"/>
  <c r="L31" i="10"/>
  <c r="G32" i="10"/>
  <c r="I32" i="10" s="1"/>
  <c r="L33" i="10"/>
  <c r="G34" i="10"/>
  <c r="I34" i="10" s="1"/>
  <c r="L35" i="10"/>
  <c r="G36" i="10"/>
  <c r="I36" i="10" s="1"/>
  <c r="L37" i="10"/>
  <c r="G38" i="10"/>
  <c r="I38" i="10" s="1"/>
  <c r="L39" i="10"/>
  <c r="G40" i="10"/>
  <c r="L41" i="10"/>
  <c r="G42" i="10"/>
  <c r="I42" i="10" s="1"/>
  <c r="L43" i="10"/>
  <c r="G44" i="10"/>
  <c r="G24" i="10"/>
  <c r="H32" i="10"/>
  <c r="K94" i="10" s="1"/>
  <c r="H34" i="10"/>
  <c r="H36" i="10"/>
  <c r="H38" i="10"/>
  <c r="H40" i="10"/>
  <c r="J40" i="10" s="1"/>
  <c r="H42" i="10"/>
  <c r="J42" i="10" s="1"/>
  <c r="H44" i="10"/>
  <c r="J44" i="10" s="1"/>
  <c r="C94" i="10"/>
  <c r="M29" i="10"/>
  <c r="M45" i="10" s="1"/>
  <c r="C69" i="10"/>
  <c r="D45" i="10"/>
  <c r="G29" i="10"/>
  <c r="F69" i="10" s="1"/>
  <c r="I38" i="9"/>
  <c r="G45" i="9"/>
  <c r="H24" i="9"/>
  <c r="E14" i="4" s="1"/>
  <c r="I94" i="9"/>
  <c r="I95" i="9" s="1"/>
  <c r="D45" i="9"/>
  <c r="H94" i="9"/>
  <c r="H95" i="9" s="1"/>
  <c r="B94" i="9"/>
  <c r="J94" i="9"/>
  <c r="J95" i="9" s="1"/>
  <c r="M31" i="9"/>
  <c r="M33" i="9"/>
  <c r="M35" i="9"/>
  <c r="M37" i="9"/>
  <c r="M39" i="9"/>
  <c r="M41" i="9"/>
  <c r="M43" i="9"/>
  <c r="C94" i="9"/>
  <c r="C95" i="9" s="1"/>
  <c r="K94" i="9"/>
  <c r="K95" i="9" s="1"/>
  <c r="M29" i="9"/>
  <c r="I40" i="9"/>
  <c r="D94" i="9"/>
  <c r="D95" i="9" s="1"/>
  <c r="B69" i="9"/>
  <c r="E94" i="9"/>
  <c r="E95" i="9" s="1"/>
  <c r="G31" i="9"/>
  <c r="I31" i="9" s="1"/>
  <c r="I45" i="9" s="1"/>
  <c r="F94" i="9"/>
  <c r="F95" i="9" s="1"/>
  <c r="J31" i="12"/>
  <c r="J35" i="12"/>
  <c r="J41" i="12"/>
  <c r="J44" i="12"/>
  <c r="J30" i="12"/>
  <c r="J34" i="12"/>
  <c r="J39" i="12"/>
  <c r="J33" i="12"/>
  <c r="J38" i="12"/>
  <c r="J36" i="12"/>
  <c r="J43" i="12"/>
  <c r="D45" i="12"/>
  <c r="E69" i="12"/>
  <c r="H24" i="12"/>
  <c r="G30" i="12"/>
  <c r="G45" i="12" s="1"/>
  <c r="L31" i="12"/>
  <c r="G32" i="12"/>
  <c r="I32" i="12" s="1"/>
  <c r="L33" i="12"/>
  <c r="G34" i="12"/>
  <c r="C69" i="12" s="1"/>
  <c r="C70" i="12" s="1"/>
  <c r="L35" i="12"/>
  <c r="G36" i="12"/>
  <c r="I36" i="12" s="1"/>
  <c r="L37" i="12"/>
  <c r="G38" i="12"/>
  <c r="I38" i="12" s="1"/>
  <c r="L39" i="12"/>
  <c r="G40" i="12"/>
  <c r="I40" i="12" s="1"/>
  <c r="L41" i="12"/>
  <c r="G42" i="12"/>
  <c r="I42" i="12" s="1"/>
  <c r="L43" i="12"/>
  <c r="G44" i="12"/>
  <c r="I44" i="12" s="1"/>
  <c r="G24" i="12"/>
  <c r="D13" i="4" s="1"/>
  <c r="L13" i="4" s="1"/>
  <c r="H32" i="12"/>
  <c r="K94" i="12" s="1"/>
  <c r="H34" i="12"/>
  <c r="H36" i="12"/>
  <c r="H38" i="12"/>
  <c r="H40" i="12"/>
  <c r="J40" i="12" s="1"/>
  <c r="H42" i="12"/>
  <c r="J42" i="12" s="1"/>
  <c r="M29" i="12"/>
  <c r="M45" i="12" s="1"/>
  <c r="K69" i="12"/>
  <c r="J31" i="11"/>
  <c r="J35" i="11"/>
  <c r="J41" i="11"/>
  <c r="I44" i="11"/>
  <c r="J37" i="11"/>
  <c r="J44" i="11"/>
  <c r="J30" i="11"/>
  <c r="J34" i="11"/>
  <c r="J39" i="11"/>
  <c r="I38" i="11"/>
  <c r="J33" i="11"/>
  <c r="J38" i="11"/>
  <c r="I40" i="11"/>
  <c r="I32" i="11"/>
  <c r="I36" i="11"/>
  <c r="J32" i="11"/>
  <c r="J43" i="11"/>
  <c r="H24" i="11"/>
  <c r="G30" i="11"/>
  <c r="J69" i="11" s="1"/>
  <c r="L31" i="11"/>
  <c r="G32" i="11"/>
  <c r="L33" i="11"/>
  <c r="G34" i="11"/>
  <c r="I34" i="11" s="1"/>
  <c r="L35" i="11"/>
  <c r="G36" i="11"/>
  <c r="L37" i="11"/>
  <c r="G38" i="11"/>
  <c r="L39" i="11"/>
  <c r="G40" i="11"/>
  <c r="L41" i="11"/>
  <c r="G42" i="11"/>
  <c r="I42" i="11" s="1"/>
  <c r="L43" i="11"/>
  <c r="G44" i="11"/>
  <c r="G69" i="11"/>
  <c r="B94" i="11"/>
  <c r="G24" i="11"/>
  <c r="D12" i="4" s="1"/>
  <c r="L12" i="4" s="1"/>
  <c r="D45" i="11"/>
  <c r="H32" i="11"/>
  <c r="J94" i="11" s="1"/>
  <c r="H34" i="11"/>
  <c r="H36" i="11"/>
  <c r="J36" i="11" s="1"/>
  <c r="H38" i="11"/>
  <c r="H40" i="11"/>
  <c r="J40" i="11" s="1"/>
  <c r="H42" i="11"/>
  <c r="J42" i="11" s="1"/>
  <c r="M29" i="11"/>
  <c r="M45" i="11" s="1"/>
  <c r="B69" i="11"/>
  <c r="C69" i="11"/>
  <c r="K69" i="11"/>
  <c r="J32" i="8"/>
  <c r="J35" i="8"/>
  <c r="D69" i="8"/>
  <c r="D70" i="8" s="1"/>
  <c r="J37" i="8"/>
  <c r="J44" i="8"/>
  <c r="J31" i="8"/>
  <c r="J30" i="8"/>
  <c r="J39" i="8"/>
  <c r="I45" i="8"/>
  <c r="M45" i="8"/>
  <c r="F94" i="8"/>
  <c r="G24" i="8"/>
  <c r="D11" i="4" s="1"/>
  <c r="L11" i="4" s="1"/>
  <c r="D45" i="8"/>
  <c r="E69" i="8"/>
  <c r="E70" i="8" s="1"/>
  <c r="G45" i="8"/>
  <c r="F69" i="8"/>
  <c r="F70" i="8" s="1"/>
  <c r="G69" i="8"/>
  <c r="G70" i="8" s="1"/>
  <c r="H30" i="8"/>
  <c r="D94" i="8" s="1"/>
  <c r="H32" i="8"/>
  <c r="H34" i="8"/>
  <c r="J34" i="8" s="1"/>
  <c r="H36" i="8"/>
  <c r="J36" i="8" s="1"/>
  <c r="H38" i="8"/>
  <c r="J38" i="8" s="1"/>
  <c r="H69" i="8"/>
  <c r="H70" i="8" s="1"/>
  <c r="K94" i="8"/>
  <c r="I69" i="8"/>
  <c r="I70" i="8" s="1"/>
  <c r="L33" i="8"/>
  <c r="L39" i="8"/>
  <c r="B69" i="8"/>
  <c r="J69" i="8"/>
  <c r="J70" i="8" s="1"/>
  <c r="L31" i="8"/>
  <c r="C69" i="8"/>
  <c r="C70" i="8" s="1"/>
  <c r="K69" i="8"/>
  <c r="K70" i="8" s="1"/>
  <c r="F94" i="7"/>
  <c r="F95" i="7" s="1"/>
  <c r="I44" i="7"/>
  <c r="M45" i="7"/>
  <c r="I34" i="7"/>
  <c r="G94" i="7"/>
  <c r="I38" i="7"/>
  <c r="J42" i="7"/>
  <c r="J45" i="7" s="1"/>
  <c r="I40" i="7"/>
  <c r="H24" i="7"/>
  <c r="I94" i="7"/>
  <c r="G30" i="7"/>
  <c r="K69" i="7" s="1"/>
  <c r="H45" i="7"/>
  <c r="B94" i="7"/>
  <c r="J94" i="7"/>
  <c r="J95" i="7" s="1"/>
  <c r="G24" i="7"/>
  <c r="H94" i="7"/>
  <c r="C94" i="7"/>
  <c r="C95" i="7" s="1"/>
  <c r="K94" i="7"/>
  <c r="K95" i="7" s="1"/>
  <c r="D94" i="7"/>
  <c r="D95" i="7" s="1"/>
  <c r="E94" i="7"/>
  <c r="G33" i="7"/>
  <c r="I33" i="7" s="1"/>
  <c r="G35" i="7"/>
  <c r="I35" i="7" s="1"/>
  <c r="G37" i="7"/>
  <c r="I37" i="7" s="1"/>
  <c r="G39" i="7"/>
  <c r="I39" i="7" s="1"/>
  <c r="G41" i="7"/>
  <c r="I41" i="7" s="1"/>
  <c r="G43" i="7"/>
  <c r="I43" i="7" s="1"/>
  <c r="J44" i="6"/>
  <c r="J30" i="6"/>
  <c r="J45" i="6" s="1"/>
  <c r="J34" i="6"/>
  <c r="J40" i="6"/>
  <c r="I69" i="6"/>
  <c r="F69" i="6"/>
  <c r="I29" i="6"/>
  <c r="J32" i="6"/>
  <c r="J36" i="6"/>
  <c r="G94" i="6"/>
  <c r="G95" i="6" s="1"/>
  <c r="I94" i="6"/>
  <c r="I95" i="6" s="1"/>
  <c r="H94" i="6"/>
  <c r="H24" i="6"/>
  <c r="E9" i="4" s="1"/>
  <c r="M9" i="4" s="1"/>
  <c r="E42" i="4"/>
  <c r="O42" i="4" s="1"/>
  <c r="G30" i="6"/>
  <c r="I30" i="6" s="1"/>
  <c r="L31" i="6"/>
  <c r="L37" i="6"/>
  <c r="H45" i="6"/>
  <c r="G69" i="6"/>
  <c r="B94" i="6"/>
  <c r="J94" i="6"/>
  <c r="J95" i="6" s="1"/>
  <c r="L29" i="6"/>
  <c r="M31" i="6"/>
  <c r="M33" i="6"/>
  <c r="M35" i="6"/>
  <c r="M37" i="6"/>
  <c r="M39" i="6"/>
  <c r="M45" i="6" s="1"/>
  <c r="M41" i="6"/>
  <c r="M43" i="6"/>
  <c r="C94" i="6"/>
  <c r="C95" i="6" s="1"/>
  <c r="K94" i="6"/>
  <c r="I40" i="6"/>
  <c r="D94" i="6"/>
  <c r="D95" i="6" s="1"/>
  <c r="B69" i="6"/>
  <c r="E94" i="6"/>
  <c r="E95" i="6" s="1"/>
  <c r="K69" i="6"/>
  <c r="F94" i="6"/>
  <c r="F95" i="6" s="1"/>
  <c r="I34" i="5"/>
  <c r="I29" i="5"/>
  <c r="I30" i="5"/>
  <c r="J33" i="5"/>
  <c r="J45" i="5" s="1"/>
  <c r="I40" i="5"/>
  <c r="G95" i="5"/>
  <c r="J41" i="5"/>
  <c r="H45" i="5"/>
  <c r="G24" i="5"/>
  <c r="D8" i="4" s="1"/>
  <c r="L8" i="4" s="1"/>
  <c r="H24" i="5"/>
  <c r="I94" i="5"/>
  <c r="H94" i="5"/>
  <c r="H95" i="5" s="1"/>
  <c r="G30" i="5"/>
  <c r="G45" i="5" s="1"/>
  <c r="G32" i="5"/>
  <c r="I32" i="5" s="1"/>
  <c r="G34" i="5"/>
  <c r="I69" i="5" s="1"/>
  <c r="I70" i="5" s="1"/>
  <c r="G36" i="5"/>
  <c r="I36" i="5" s="1"/>
  <c r="G38" i="5"/>
  <c r="I38" i="5" s="1"/>
  <c r="G40" i="5"/>
  <c r="G42" i="5"/>
  <c r="I42" i="5" s="1"/>
  <c r="G44" i="5"/>
  <c r="I44" i="5" s="1"/>
  <c r="B94" i="5"/>
  <c r="J94" i="5"/>
  <c r="J95" i="5" s="1"/>
  <c r="L29" i="5"/>
  <c r="M31" i="5"/>
  <c r="M45" i="5" s="1"/>
  <c r="M33" i="5"/>
  <c r="M35" i="5"/>
  <c r="M37" i="5"/>
  <c r="M39" i="5"/>
  <c r="M41" i="5"/>
  <c r="M43" i="5"/>
  <c r="H69" i="5"/>
  <c r="C94" i="5"/>
  <c r="C95" i="5" s="1"/>
  <c r="K94" i="5"/>
  <c r="D94" i="5"/>
  <c r="D95" i="5" s="1"/>
  <c r="E94" i="5"/>
  <c r="E95" i="5" s="1"/>
  <c r="C69" i="5"/>
  <c r="K69" i="5"/>
  <c r="F94" i="5"/>
  <c r="F95" i="5" s="1"/>
  <c r="D45" i="5"/>
  <c r="H94" i="3"/>
  <c r="H95" i="3" s="1"/>
  <c r="J30" i="3"/>
  <c r="J45" i="3" s="1"/>
  <c r="J34" i="3"/>
  <c r="J38" i="3"/>
  <c r="G94" i="3"/>
  <c r="G95" i="3" s="1"/>
  <c r="I44" i="3"/>
  <c r="H24" i="3"/>
  <c r="I94" i="3"/>
  <c r="I95" i="3" s="1"/>
  <c r="G32" i="3"/>
  <c r="I32" i="3" s="1"/>
  <c r="G38" i="3"/>
  <c r="K69" i="3" s="1"/>
  <c r="G40" i="3"/>
  <c r="G42" i="3"/>
  <c r="I42" i="3" s="1"/>
  <c r="G44" i="3"/>
  <c r="H45" i="3"/>
  <c r="B94" i="3"/>
  <c r="J94" i="3"/>
  <c r="J95" i="3" s="1"/>
  <c r="M33" i="3"/>
  <c r="M35" i="3"/>
  <c r="M37" i="3"/>
  <c r="M39" i="3"/>
  <c r="M41" i="3"/>
  <c r="M43" i="3"/>
  <c r="C94" i="3"/>
  <c r="C95" i="3" s="1"/>
  <c r="K94" i="3"/>
  <c r="K95" i="3" s="1"/>
  <c r="M29" i="3"/>
  <c r="I40" i="3"/>
  <c r="D94" i="3"/>
  <c r="D95" i="3" s="1"/>
  <c r="E94" i="3"/>
  <c r="E95" i="3" s="1"/>
  <c r="C69" i="3"/>
  <c r="F94" i="3"/>
  <c r="F95" i="3" s="1"/>
  <c r="D45" i="3"/>
  <c r="D7" i="4"/>
  <c r="L7" i="4" s="1"/>
  <c r="E7" i="4"/>
  <c r="M7" i="4" s="1"/>
  <c r="H37" i="1"/>
  <c r="J37" i="1" s="1"/>
  <c r="L39" i="1"/>
  <c r="J36" i="1"/>
  <c r="J43" i="1"/>
  <c r="M45" i="1"/>
  <c r="H24" i="1"/>
  <c r="J44" i="1"/>
  <c r="E12" i="4"/>
  <c r="E11" i="4"/>
  <c r="M11" i="4" s="1"/>
  <c r="D38" i="4"/>
  <c r="N38" i="4" s="1"/>
  <c r="K38" i="4"/>
  <c r="U38" i="4" s="1"/>
  <c r="H38" i="4"/>
  <c r="R38" i="4" s="1"/>
  <c r="J46" i="4"/>
  <c r="T46" i="4" s="1"/>
  <c r="L38" i="1"/>
  <c r="G44" i="1"/>
  <c r="I44" i="1" s="1"/>
  <c r="E10" i="4"/>
  <c r="M10" i="4" s="1"/>
  <c r="E46" i="4"/>
  <c r="O46" i="4" s="1"/>
  <c r="I34" i="1"/>
  <c r="G38" i="1"/>
  <c r="I38" i="1" s="1"/>
  <c r="D10" i="4"/>
  <c r="K46" i="4"/>
  <c r="U46" i="4" s="1"/>
  <c r="F46" i="4"/>
  <c r="P46" i="4" s="1"/>
  <c r="G46" i="4"/>
  <c r="Q46" i="4" s="1"/>
  <c r="L33" i="1"/>
  <c r="H32" i="1"/>
  <c r="I43" i="4"/>
  <c r="S43" i="4" s="1"/>
  <c r="K43" i="4"/>
  <c r="U43" i="4" s="1"/>
  <c r="H33" i="1"/>
  <c r="J33" i="1" s="1"/>
  <c r="I32" i="1"/>
  <c r="L35" i="1"/>
  <c r="I36" i="1"/>
  <c r="L10" i="4"/>
  <c r="M15" i="4"/>
  <c r="K36" i="4"/>
  <c r="U36" i="4" s="1"/>
  <c r="K42" i="4"/>
  <c r="U42" i="4" s="1"/>
  <c r="K44" i="4"/>
  <c r="U44" i="4" s="1"/>
  <c r="L14" i="4"/>
  <c r="M14" i="4"/>
  <c r="M12" i="4"/>
  <c r="E43" i="4"/>
  <c r="O43" i="4" s="1"/>
  <c r="E45" i="4"/>
  <c r="O45" i="4" s="1"/>
  <c r="C16" i="4"/>
  <c r="I35" i="1"/>
  <c r="J34" i="1"/>
  <c r="J31" i="1"/>
  <c r="G30" i="1"/>
  <c r="H69" i="1" s="1"/>
  <c r="H30" i="1"/>
  <c r="J30" i="1" s="1"/>
  <c r="J45" i="1" s="1"/>
  <c r="G24" i="1"/>
  <c r="D6" i="4" s="1"/>
  <c r="H94" i="1"/>
  <c r="B94" i="1"/>
  <c r="J32" i="1"/>
  <c r="E6" i="4"/>
  <c r="G94" i="10" l="1"/>
  <c r="G95" i="10" s="1"/>
  <c r="E94" i="10"/>
  <c r="E95" i="10" s="1"/>
  <c r="D69" i="10"/>
  <c r="B94" i="10"/>
  <c r="J32" i="10"/>
  <c r="J45" i="10" s="1"/>
  <c r="D94" i="10"/>
  <c r="D95" i="10" s="1"/>
  <c r="I69" i="10"/>
  <c r="H45" i="10"/>
  <c r="K95" i="10" s="1"/>
  <c r="I94" i="10"/>
  <c r="I95" i="10" s="1"/>
  <c r="I29" i="10"/>
  <c r="I45" i="10" s="1"/>
  <c r="H69" i="10"/>
  <c r="H70" i="10" s="1"/>
  <c r="J69" i="10"/>
  <c r="J70" i="10" s="1"/>
  <c r="B69" i="10"/>
  <c r="G69" i="10"/>
  <c r="G70" i="10" s="1"/>
  <c r="F94" i="10"/>
  <c r="F95" i="10" s="1"/>
  <c r="C95" i="10"/>
  <c r="J94" i="10"/>
  <c r="J95" i="10" s="1"/>
  <c r="H94" i="10"/>
  <c r="H95" i="10" s="1"/>
  <c r="G45" i="10"/>
  <c r="F70" i="10" s="1"/>
  <c r="E69" i="10"/>
  <c r="E70" i="10" s="1"/>
  <c r="K69" i="10"/>
  <c r="B70" i="9"/>
  <c r="I69" i="9"/>
  <c r="I70" i="9" s="1"/>
  <c r="K69" i="9"/>
  <c r="K70" i="9" s="1"/>
  <c r="C69" i="9"/>
  <c r="C70" i="9" s="1"/>
  <c r="M45" i="9"/>
  <c r="B95" i="9"/>
  <c r="L94" i="9"/>
  <c r="L95" i="9" s="1"/>
  <c r="F69" i="9"/>
  <c r="F70" i="9" s="1"/>
  <c r="J69" i="9"/>
  <c r="J70" i="9" s="1"/>
  <c r="H69" i="9"/>
  <c r="H70" i="9" s="1"/>
  <c r="E69" i="9"/>
  <c r="E70" i="9" s="1"/>
  <c r="D69" i="9"/>
  <c r="D70" i="9" s="1"/>
  <c r="G69" i="9"/>
  <c r="G70" i="9" s="1"/>
  <c r="K70" i="12"/>
  <c r="H69" i="12"/>
  <c r="H70" i="12" s="1"/>
  <c r="H94" i="12"/>
  <c r="H95" i="12" s="1"/>
  <c r="J69" i="12"/>
  <c r="J70" i="12" s="1"/>
  <c r="G94" i="12"/>
  <c r="G95" i="12" s="1"/>
  <c r="J32" i="12"/>
  <c r="J45" i="12" s="1"/>
  <c r="I34" i="12"/>
  <c r="D94" i="12"/>
  <c r="H45" i="12"/>
  <c r="K95" i="12" s="1"/>
  <c r="I94" i="12"/>
  <c r="I95" i="12" s="1"/>
  <c r="I30" i="12"/>
  <c r="I45" i="12" s="1"/>
  <c r="E70" i="12"/>
  <c r="E94" i="12"/>
  <c r="E95" i="12" s="1"/>
  <c r="J94" i="12"/>
  <c r="J95" i="12" s="1"/>
  <c r="B94" i="12"/>
  <c r="B69" i="12"/>
  <c r="G69" i="12"/>
  <c r="G70" i="12" s="1"/>
  <c r="D69" i="12"/>
  <c r="D70" i="12" s="1"/>
  <c r="I69" i="12"/>
  <c r="I70" i="12" s="1"/>
  <c r="F69" i="12"/>
  <c r="F70" i="12" s="1"/>
  <c r="F94" i="12"/>
  <c r="F95" i="12" s="1"/>
  <c r="C94" i="12"/>
  <c r="C95" i="12" s="1"/>
  <c r="J45" i="11"/>
  <c r="J95" i="11"/>
  <c r="D94" i="11"/>
  <c r="D95" i="11" s="1"/>
  <c r="I94" i="11"/>
  <c r="I30" i="11"/>
  <c r="I45" i="11" s="1"/>
  <c r="G94" i="11"/>
  <c r="D69" i="11"/>
  <c r="D70" i="11" s="1"/>
  <c r="I69" i="11"/>
  <c r="I70" i="11" s="1"/>
  <c r="H45" i="11"/>
  <c r="F94" i="11"/>
  <c r="F95" i="11" s="1"/>
  <c r="F69" i="11"/>
  <c r="G45" i="11"/>
  <c r="J70" i="11" s="1"/>
  <c r="K94" i="11"/>
  <c r="K95" i="11" s="1"/>
  <c r="C94" i="11"/>
  <c r="C95" i="11" s="1"/>
  <c r="E69" i="11"/>
  <c r="E70" i="11" s="1"/>
  <c r="E94" i="11"/>
  <c r="E95" i="11" s="1"/>
  <c r="H69" i="11"/>
  <c r="H70" i="11" s="1"/>
  <c r="H94" i="11"/>
  <c r="H95" i="11" s="1"/>
  <c r="B95" i="11"/>
  <c r="J45" i="8"/>
  <c r="G94" i="8"/>
  <c r="G95" i="8" s="1"/>
  <c r="E94" i="8"/>
  <c r="E95" i="8" s="1"/>
  <c r="I94" i="8"/>
  <c r="I95" i="8" s="1"/>
  <c r="L69" i="8"/>
  <c r="L70" i="8" s="1"/>
  <c r="B70" i="8"/>
  <c r="C94" i="8"/>
  <c r="H94" i="8"/>
  <c r="H95" i="8" s="1"/>
  <c r="B94" i="8"/>
  <c r="H45" i="8"/>
  <c r="D95" i="8" s="1"/>
  <c r="J94" i="8"/>
  <c r="J95" i="8" s="1"/>
  <c r="K70" i="7"/>
  <c r="H95" i="7"/>
  <c r="I95" i="7"/>
  <c r="G95" i="7"/>
  <c r="H69" i="7"/>
  <c r="H70" i="7" s="1"/>
  <c r="G45" i="7"/>
  <c r="E95" i="7"/>
  <c r="C69" i="7"/>
  <c r="C70" i="7" s="1"/>
  <c r="J69" i="7"/>
  <c r="J70" i="7" s="1"/>
  <c r="E69" i="7"/>
  <c r="E70" i="7" s="1"/>
  <c r="F69" i="7"/>
  <c r="B69" i="7"/>
  <c r="I30" i="7"/>
  <c r="I45" i="7" s="1"/>
  <c r="I69" i="7"/>
  <c r="I70" i="7" s="1"/>
  <c r="B95" i="7"/>
  <c r="L94" i="7"/>
  <c r="L95" i="7" s="1"/>
  <c r="D69" i="7"/>
  <c r="D70" i="7" s="1"/>
  <c r="G69" i="7"/>
  <c r="G70" i="7" s="1"/>
  <c r="I70" i="6"/>
  <c r="D69" i="6"/>
  <c r="D70" i="6" s="1"/>
  <c r="K95" i="6"/>
  <c r="B70" i="6"/>
  <c r="G70" i="6"/>
  <c r="K70" i="6"/>
  <c r="I45" i="6"/>
  <c r="C69" i="6"/>
  <c r="C70" i="6" s="1"/>
  <c r="H69" i="6"/>
  <c r="H70" i="6" s="1"/>
  <c r="G45" i="6"/>
  <c r="F70" i="6"/>
  <c r="J69" i="6"/>
  <c r="J70" i="6" s="1"/>
  <c r="B95" i="6"/>
  <c r="L94" i="6"/>
  <c r="L95" i="6" s="1"/>
  <c r="H95" i="6"/>
  <c r="E69" i="6"/>
  <c r="E70" i="6" s="1"/>
  <c r="J69" i="5"/>
  <c r="J70" i="5" s="1"/>
  <c r="B95" i="5"/>
  <c r="L94" i="5"/>
  <c r="L95" i="5" s="1"/>
  <c r="H70" i="5"/>
  <c r="B69" i="5"/>
  <c r="G69" i="5"/>
  <c r="G70" i="5" s="1"/>
  <c r="C70" i="5"/>
  <c r="D69" i="5"/>
  <c r="D70" i="5" s="1"/>
  <c r="I95" i="5"/>
  <c r="E69" i="5"/>
  <c r="E70" i="5" s="1"/>
  <c r="K70" i="5"/>
  <c r="K95" i="5"/>
  <c r="F69" i="5"/>
  <c r="F70" i="5" s="1"/>
  <c r="I45" i="5"/>
  <c r="J69" i="3"/>
  <c r="H69" i="3"/>
  <c r="H70" i="3" s="1"/>
  <c r="B95" i="3"/>
  <c r="L94" i="3"/>
  <c r="L95" i="3" s="1"/>
  <c r="B69" i="3"/>
  <c r="G69" i="3"/>
  <c r="G70" i="3" s="1"/>
  <c r="F69" i="3"/>
  <c r="F70" i="3" s="1"/>
  <c r="I38" i="3"/>
  <c r="I45" i="3" s="1"/>
  <c r="D69" i="3"/>
  <c r="D70" i="3" s="1"/>
  <c r="I69" i="3"/>
  <c r="I70" i="3" s="1"/>
  <c r="E69" i="3"/>
  <c r="E70" i="3" s="1"/>
  <c r="C70" i="3"/>
  <c r="G45" i="3"/>
  <c r="K70" i="3" s="1"/>
  <c r="M45" i="3"/>
  <c r="C94" i="1"/>
  <c r="C95" i="1" s="1"/>
  <c r="H45" i="1"/>
  <c r="J94" i="1"/>
  <c r="E94" i="1"/>
  <c r="G94" i="1"/>
  <c r="K94" i="1"/>
  <c r="K95" i="1" s="1"/>
  <c r="K69" i="1"/>
  <c r="F69" i="1"/>
  <c r="E69" i="1"/>
  <c r="D69" i="1"/>
  <c r="I94" i="1"/>
  <c r="G45" i="1"/>
  <c r="H70" i="1" s="1"/>
  <c r="F94" i="1"/>
  <c r="C69" i="1"/>
  <c r="C70" i="1" s="1"/>
  <c r="I69" i="1"/>
  <c r="D94" i="1"/>
  <c r="B69" i="1"/>
  <c r="D15" i="4"/>
  <c r="D16" i="4" s="1"/>
  <c r="E13" i="4"/>
  <c r="E16" i="4" s="1"/>
  <c r="D9" i="4"/>
  <c r="E8" i="4"/>
  <c r="E30" i="4"/>
  <c r="J69" i="1"/>
  <c r="G69" i="1"/>
  <c r="G70" i="1" s="1"/>
  <c r="I30" i="1"/>
  <c r="I45" i="1" s="1"/>
  <c r="L6" i="4"/>
  <c r="B95" i="1"/>
  <c r="M6" i="4"/>
  <c r="B95" i="10" l="1"/>
  <c r="L94" i="10"/>
  <c r="L95" i="10" s="1"/>
  <c r="C70" i="10"/>
  <c r="D70" i="10"/>
  <c r="I70" i="10"/>
  <c r="K70" i="10"/>
  <c r="L69" i="10"/>
  <c r="L70" i="10" s="1"/>
  <c r="B70" i="10"/>
  <c r="L69" i="9"/>
  <c r="L70" i="9" s="1"/>
  <c r="L69" i="12"/>
  <c r="L70" i="12" s="1"/>
  <c r="B70" i="12"/>
  <c r="D95" i="12"/>
  <c r="B95" i="12"/>
  <c r="L94" i="12"/>
  <c r="L95" i="12" s="1"/>
  <c r="F70" i="11"/>
  <c r="I95" i="11"/>
  <c r="B70" i="11"/>
  <c r="L69" i="11"/>
  <c r="L70" i="11" s="1"/>
  <c r="C70" i="11"/>
  <c r="G70" i="11"/>
  <c r="L94" i="11"/>
  <c r="L95" i="11" s="1"/>
  <c r="K70" i="11"/>
  <c r="G95" i="11"/>
  <c r="E29" i="4"/>
  <c r="F95" i="8"/>
  <c r="E24" i="4"/>
  <c r="E28" i="4"/>
  <c r="E26" i="4"/>
  <c r="B95" i="8"/>
  <c r="L94" i="8"/>
  <c r="L95" i="8" s="1"/>
  <c r="K95" i="8"/>
  <c r="C95" i="8"/>
  <c r="L69" i="7"/>
  <c r="L70" i="7" s="1"/>
  <c r="B70" i="7"/>
  <c r="F70" i="7"/>
  <c r="L69" i="6"/>
  <c r="L70" i="6" s="1"/>
  <c r="D29" i="4"/>
  <c r="L69" i="5"/>
  <c r="L70" i="5" s="1"/>
  <c r="B70" i="5"/>
  <c r="L69" i="3"/>
  <c r="L70" i="3" s="1"/>
  <c r="B70" i="3"/>
  <c r="J70" i="3"/>
  <c r="D25" i="4"/>
  <c r="E21" i="4"/>
  <c r="F70" i="1"/>
  <c r="J95" i="1"/>
  <c r="E95" i="1"/>
  <c r="G95" i="1"/>
  <c r="H95" i="1"/>
  <c r="I95" i="1"/>
  <c r="F95" i="1"/>
  <c r="E25" i="4"/>
  <c r="L94" i="1"/>
  <c r="L95" i="1" s="1"/>
  <c r="D21" i="4"/>
  <c r="D95" i="1"/>
  <c r="I70" i="1"/>
  <c r="K70" i="1"/>
  <c r="E23" i="4"/>
  <c r="E70" i="1"/>
  <c r="D70" i="1"/>
  <c r="B70" i="1"/>
  <c r="D22" i="4"/>
  <c r="D23" i="4"/>
  <c r="F11" i="4"/>
  <c r="G14" i="4"/>
  <c r="K14" i="4" s="1"/>
  <c r="G15" i="4"/>
  <c r="I15" i="4" s="1"/>
  <c r="D30" i="4"/>
  <c r="J70" i="1"/>
  <c r="O15" i="4"/>
  <c r="L15" i="4"/>
  <c r="G13" i="4"/>
  <c r="O13" i="4" s="1"/>
  <c r="F13" i="4"/>
  <c r="M13" i="4"/>
  <c r="F12" i="4"/>
  <c r="G11" i="4"/>
  <c r="L9" i="4"/>
  <c r="E22" i="4"/>
  <c r="D26" i="4"/>
  <c r="D27" i="4"/>
  <c r="D24" i="4"/>
  <c r="M8" i="4"/>
  <c r="E27" i="4"/>
  <c r="D28" i="4"/>
  <c r="L69" i="1"/>
  <c r="L16" i="4"/>
  <c r="M16" i="4"/>
  <c r="K15" i="4" l="1"/>
  <c r="O14" i="4"/>
  <c r="I14" i="4"/>
  <c r="K13" i="4"/>
  <c r="G12" i="4"/>
  <c r="F7" i="4"/>
  <c r="H7" i="4" s="1"/>
  <c r="G7" i="4"/>
  <c r="G6" i="4"/>
  <c r="K6" i="4" s="1"/>
  <c r="F14" i="4"/>
  <c r="I13" i="4"/>
  <c r="F15" i="4"/>
  <c r="N15" i="4" s="1"/>
  <c r="N11" i="4"/>
  <c r="H11" i="4"/>
  <c r="J11" i="4"/>
  <c r="F8" i="4"/>
  <c r="F10" i="4"/>
  <c r="G10" i="4"/>
  <c r="H15" i="4"/>
  <c r="N13" i="4"/>
  <c r="H13" i="4"/>
  <c r="J13" i="4"/>
  <c r="O12" i="4"/>
  <c r="K12" i="4"/>
  <c r="I12" i="4"/>
  <c r="N12" i="4"/>
  <c r="H12" i="4"/>
  <c r="J12" i="4"/>
  <c r="O11" i="4"/>
  <c r="I11" i="4"/>
  <c r="K11" i="4"/>
  <c r="F9" i="4"/>
  <c r="G9" i="4"/>
  <c r="G8" i="4"/>
  <c r="F6" i="4"/>
  <c r="L70" i="1"/>
  <c r="J15" i="4" l="1"/>
  <c r="J7" i="4"/>
  <c r="N7" i="4"/>
  <c r="O7" i="4"/>
  <c r="I7" i="4"/>
  <c r="K7" i="4"/>
  <c r="O6" i="4"/>
  <c r="I6" i="4"/>
  <c r="H8" i="4"/>
  <c r="N8" i="4"/>
  <c r="J8" i="4"/>
  <c r="O10" i="4"/>
  <c r="K10" i="4"/>
  <c r="I10" i="4"/>
  <c r="J10" i="4"/>
  <c r="H10" i="4"/>
  <c r="N10" i="4"/>
  <c r="H14" i="4"/>
  <c r="J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<sst xmlns="http://schemas.openxmlformats.org/spreadsheetml/2006/main" count="1823" uniqueCount="142">
  <si>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</si>
  <si>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</si>
  <si>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</si>
  <si>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</si>
  <si>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</si>
  <si>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</si>
  <si>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</si>
  <si>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</si>
  <si>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</si>
  <si>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</si>
  <si>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</si>
  <si>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</si>
  <si>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</si>
  <si>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</si>
  <si>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</si>
  <si>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</si>
  <si>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</si>
  <si>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</si>
  <si>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</si>
  <si>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</si>
  <si>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</si>
  <si>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</si>
  <si>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</si>
  <si>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</si>
  <si>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</si>
  <si>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</si>
  <si>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</si>
  <si>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</si>
  <si>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</si>
  <si>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</si>
  <si>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</si>
  <si>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</si>
  <si>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</si>
  <si>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</si>
  <si>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</si>
  <si>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</si>
  <si>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</si>
  <si>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</si>
  <si>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</si>
  <si>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</si>
  <si>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</si>
  <si>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</si>
  <si>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</si>
  <si>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</si>
  <si>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</si>
  <si>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</si>
  <si>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</si>
  <si>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</si>
  <si>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EMC (mg/L)**</t>
  </si>
  <si>
    <t>Runoff coefficient (Rv)****</t>
  </si>
  <si>
    <t>TP</t>
  </si>
  <si>
    <t>TSS</t>
  </si>
  <si>
    <t>Runoff Treatment Fractions for All Pollutants</t>
  </si>
  <si>
    <t xml:space="preserve">* Links: </t>
  </si>
  <si>
    <t>Bioinfiltration</t>
  </si>
  <si>
    <t>Infiltration basin or trench</t>
  </si>
  <si>
    <t>Tree trench</t>
  </si>
  <si>
    <t>** Source: National Stormwater Quality Database, 2011, Zone 1 data was used</t>
  </si>
  <si>
    <t>TMDL Name (Choose from dropdown):</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</si>
  <si>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</si>
  <si>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</si>
  <si>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</si>
  <si>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</si>
  <si>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</si>
  <si>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</si>
  <si>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</si>
  <si>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</si>
  <si>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</si>
  <si>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</si>
  <si>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</si>
  <si>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</si>
  <si>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</si>
  <si>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</si>
  <si>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</si>
  <si>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</si>
  <si>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</si>
  <si>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</si>
  <si>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</si>
  <si>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</si>
  <si>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</si>
  <si>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</si>
  <si>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</si>
  <si>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</si>
  <si>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</si>
  <si>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</si>
  <si>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</si>
  <si>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</si>
  <si>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</si>
  <si>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</si>
  <si>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</si>
  <si>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</si>
  <si>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</si>
  <si>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</si>
  <si>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</si>
  <si>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</si>
  <si>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</si>
  <si>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</si>
  <si>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</si>
  <si>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</si>
  <si>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</si>
  <si>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</si>
  <si>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</si>
  <si>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</si>
  <si>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</si>
  <si>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</si>
  <si>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</si>
  <si>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</si>
  <si>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</si>
  <si>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</si>
  <si>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</si>
  <si>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</si>
  <si>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</si>
  <si>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</si>
  <si>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</si>
  <si>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</si>
  <si>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</si>
  <si>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</si>
  <si>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</si>
  <si>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</si>
  <si>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</si>
  <si>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</si>
  <si>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</si>
  <si>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</si>
  <si>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</si>
  <si>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</si>
  <si>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</si>
  <si>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</si>
  <si>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</si>
  <si>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</si>
  <si>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</si>
  <si>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</si>
  <si>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</si>
  <si>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</si>
  <si>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</si>
  <si>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</si>
  <si>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</si>
  <si>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</si>
  <si>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</si>
  <si>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</si>
  <si>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</si>
  <si>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Runoff volume (ft3)</t>
  </si>
  <si>
    <t>Use this sheet to include additional notes or information regarding your site or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</si>
</sst>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88">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2" fontId="0" fillId="5" borderId="6" xfId="0" applyNumberFormat="1" applyFill="1" applyBorder="1" applyProtection="1"/>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6" borderId="6" xfId="0" applyFill="1" applyBorder="1" applyAlignment="1">
      <alignment horizontal="center" vertical="center" wrapText="1"/>
    </xf>
    <xf numFmtId="0" fontId="7" fillId="7" borderId="6" xfId="0" applyFont="1" applyFill="1" applyBorder="1" applyAlignment="1">
      <alignment horizontal="right" vertical="center" wrapText="1"/>
    </xf>
    <xf numFmtId="0" fontId="7" fillId="7"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0" fillId="3" borderId="6" xfId="0" applyFont="1" applyFill="1" applyBorder="1" applyAlignment="1" applyProtection="1">
      <alignment horizontal="center" wrapText="1"/>
      <protection locked="0"/>
    </xf>
    <xf numFmtId="0" fontId="1" fillId="0" borderId="6" xfId="0" applyFont="1" applyBorder="1" applyAlignment="1">
      <alignment horizontal="center" wrapText="1"/>
    </xf>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1" fillId="2" borderId="6" xfId="0" applyFont="1" applyFill="1" applyBorder="1" applyAlignment="1">
      <alignment horizontal="center" vertic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6" xfId="0" applyFont="1" applyFill="1" applyBorder="1" applyAlignment="1" applyProtection="1">
      <alignment horizontal="center" wrapText="1"/>
      <protection locked="0"/>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0" fontId="1"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right" wrapText="1"/>
      <protection locked="0"/>
    </xf>
    <xf numFmtId="0" fontId="1" fillId="0" borderId="6" xfId="0" applyFont="1" applyBorder="1" applyAlignment="1">
      <alignment horizontal="right" vertical="center" wrapText="1"/>
    </xf>
    <xf numFmtId="2" fontId="1" fillId="0" borderId="6" xfId="0" applyNumberFormat="1"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2" fontId="1" fillId="0" borderId="6" xfId="0" applyNumberFormat="1" applyFont="1" applyBorder="1" applyAlignment="1" applyProtection="1">
      <alignment horizontal="right" vertical="center" wrapText="1"/>
      <protection locked="0"/>
    </xf>
    <xf numFmtId="1" fontId="1"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1" fontId="0" fillId="3" borderId="6"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2" fontId="0" fillId="4" borderId="6" xfId="0" applyNumberFormat="1" applyFill="1" applyBorder="1" applyAlignment="1" applyProtection="1">
      <alignment horizontal="center"/>
      <protection locked="0"/>
    </xf>
    <xf numFmtId="0" fontId="1" fillId="3" borderId="2"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0" fillId="6" borderId="2" xfId="0" applyFont="1" applyFill="1" applyBorder="1" applyAlignment="1">
      <alignment horizontal="center" vertical="center" wrapText="1"/>
    </xf>
    <xf numFmtId="0" fontId="0" fillId="6" borderId="11" xfId="0"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3" fillId="0" borderId="6" xfId="0" applyFont="1" applyBorder="1" applyAlignment="1" applyProtection="1">
      <alignment horizontal="right" vertical="center" wrapText="1"/>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0" fillId="2" borderId="14"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 fillId="2" borderId="6" xfId="0" applyFont="1" applyFill="1" applyBorder="1" applyAlignment="1" applyProtection="1">
      <alignment horizontal="center"/>
    </xf>
    <xf numFmtId="0" fontId="1" fillId="2" borderId="6" xfId="0" applyFont="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0" borderId="6" xfId="1" applyFont="1" applyBorder="1" applyAlignment="1">
      <alignment horizontal="center" vertical="center" shrinkToFit="1"/>
    </xf>
    <xf numFmtId="0" fontId="3" fillId="0" borderId="6" xfId="0" applyFont="1" applyBorder="1" applyAlignment="1" applyProtection="1">
      <alignment horizontal="righ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9" fillId="0" borderId="0" xfId="1" applyFont="1" applyBorder="1" applyAlignment="1">
      <alignment horizontal="center" vertical="center" shrinkToFit="1"/>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5" borderId="2" xfId="0" applyFont="1" applyFill="1" applyBorder="1" applyAlignment="1">
      <alignment horizontal="right" vertical="center" wrapText="1"/>
    </xf>
    <xf numFmtId="0" fontId="7" fillId="5" borderId="4"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6" xfId="0" applyFont="1" applyBorder="1"/>
    <xf numFmtId="0" fontId="0" fillId="0" borderId="6" xfId="0" applyBorder="1"/>
    <xf numFmtId="0" fontId="12" fillId="0" borderId="6" xfId="0" applyFont="1" applyBorder="1" applyAlignment="1">
      <alignment horizontal="center" vertical="center"/>
    </xf>
    <xf numFmtId="0" fontId="0" fillId="0" borderId="6" xfId="0"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2.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3.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tabSelected="1" workbookViewId="0"/>
  </sheetViews>
  <sheetFormatPr defaultColWidth="8.81640625" defaultRowHeight="14.5" x14ac:dyDescent="0.35"/>
  <cols>
    <col min="1" max="1" width="27.453125" style="62" customWidth="1"/>
    <col min="2" max="2" width="97.1796875" style="62" customWidth="1"/>
    <col min="3" max="16384" width="8.81640625" style="62"/>
  </cols>
  <sheetData>
    <row r="1" spans="1:2" s="60" customFormat="1" x14ac:dyDescent="0.35">
      <c r="A1" s="60" t="s">
        <v>81</v>
      </c>
      <c r="B1" s="60" t="s">
        <v>82</v>
      </c>
    </row>
    <row r="2" spans="1:2" x14ac:dyDescent="0.35">
      <c r="A2" s="61" t="s">
        <v>80</v>
      </c>
      <c r="B2" s="62" t="s">
        <v>106</v>
      </c>
    </row>
    <row r="3" spans="1:2" x14ac:dyDescent="0.35">
      <c r="A3" s="64" t="s">
        <v>83</v>
      </c>
      <c r="B3" s="62" t="s">
        <v>107</v>
      </c>
    </row>
    <row r="4" spans="1:2" x14ac:dyDescent="0.35">
      <c r="A4" s="63" t="s">
        <v>84</v>
      </c>
      <c r="B4" s="62" t="s">
        <v>85</v>
      </c>
    </row>
    <row r="5" spans="1:2" x14ac:dyDescent="0.35">
      <c r="A5" s="62" t="s">
        <v>86</v>
      </c>
      <c r="B5" s="62" t="s">
        <v>87</v>
      </c>
    </row>
    <row r="7" spans="1:2" ht="90" customHeight="1" x14ac:dyDescent="0.35">
      <c r="A7" s="128" t="s">
        <v>139</v>
      </c>
      <c r="B7" s="129"/>
    </row>
    <row r="9" spans="1:2" x14ac:dyDescent="0.35">
      <c r="A9" s="60" t="s">
        <v>95</v>
      </c>
    </row>
    <row r="10" spans="1:2" x14ac:dyDescent="0.35">
      <c r="A10" s="126" t="s">
        <v>96</v>
      </c>
      <c r="B10" s="127"/>
    </row>
    <row r="11" spans="1:2" x14ac:dyDescent="0.35">
      <c r="A11" s="83" t="s">
        <v>97</v>
      </c>
      <c r="B11" s="84"/>
    </row>
    <row r="12" spans="1:2" x14ac:dyDescent="0.35">
      <c r="A12" s="83" t="s">
        <v>98</v>
      </c>
      <c r="B12" s="84"/>
    </row>
  </sheetData>
  <sheetProtection algorithmName="SHA-512" hashValue="DNXxILKJgbPofjRkCoWoqfIttNclVzTo+8nqGzUTrDOaG9dYnRJ/PWoKdF9COmoPRts5tKHaXaEu9diKt9b4ow==" saltValue="t+S4aRam2m5tt4jfi49pQQ==" spinCount="100000" sheet="1" objects="1" scenarios="1"/>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zoomScale="70" zoomScaleNormal="70" workbookViewId="0">
      <selection activeCell="A5" sqref="A5:L5"/>
    </sheetView>
  </sheetViews>
  <sheetFormatPr defaultColWidth="0" defaultRowHeight="14.5" zeroHeight="1" x14ac:dyDescent="0.35"/>
  <cols>
    <col min="1" max="1" width="29.81640625" customWidth="1"/>
    <col min="2" max="2" width="13" customWidth="1"/>
    <col min="3" max="3" width="14.1796875" customWidth="1"/>
    <col min="4" max="4" width="8.81640625" customWidth="1"/>
    <col min="5" max="5" width="12.1796875" customWidth="1"/>
    <col min="6" max="6" width="12.7265625" customWidth="1"/>
    <col min="7" max="7" width="13" customWidth="1"/>
    <col min="8" max="8" width="8.81640625" customWidth="1"/>
    <col min="9" max="9" width="12.26953125" customWidth="1"/>
    <col min="10" max="10" width="11.453125" customWidth="1"/>
    <col min="11" max="11" width="13.453125" customWidth="1"/>
    <col min="12" max="12" width="33.7265625" customWidth="1"/>
    <col min="13" max="13" width="8.81640625" customWidth="1"/>
    <col min="14" max="18" width="0" hidden="1" customWidth="1"/>
    <col min="19" max="16384" width="8.81640625" hidden="1"/>
  </cols>
  <sheetData>
    <row r="1" spans="1:13" ht="26" x14ac:dyDescent="0.35">
      <c r="A1" s="167" t="s">
        <v>0</v>
      </c>
      <c r="B1" s="167"/>
      <c r="C1" s="167"/>
      <c r="D1" s="167"/>
      <c r="E1" s="167"/>
      <c r="F1" s="167"/>
      <c r="G1" s="167"/>
      <c r="H1" s="167"/>
      <c r="I1" s="167"/>
      <c r="J1" s="167"/>
      <c r="K1" s="167"/>
      <c r="L1" s="167"/>
      <c r="M1" s="2"/>
    </row>
    <row r="2" spans="1:13" ht="26.25" customHeight="1" x14ac:dyDescent="0.35">
      <c r="A2" s="168" t="s">
        <v>58</v>
      </c>
      <c r="B2" s="168"/>
      <c r="C2" s="168"/>
      <c r="D2" s="168"/>
      <c r="E2" s="168"/>
      <c r="F2" s="169"/>
      <c r="G2" s="169"/>
      <c r="H2" s="169"/>
      <c r="I2" s="169"/>
      <c r="J2" s="169"/>
      <c r="K2" s="169"/>
      <c r="L2" s="169"/>
      <c r="M2" s="2"/>
    </row>
    <row r="3" spans="1:13" ht="26.25" customHeight="1" x14ac:dyDescent="0.35">
      <c r="A3" s="168" t="s">
        <v>64</v>
      </c>
      <c r="B3" s="168"/>
      <c r="C3" s="168"/>
      <c r="D3" s="168"/>
      <c r="E3" s="168"/>
      <c r="F3" s="169">
        <v>9</v>
      </c>
      <c r="G3" s="169"/>
      <c r="H3" s="169"/>
      <c r="I3" s="169"/>
      <c r="J3" s="169"/>
      <c r="K3" s="169"/>
      <c r="L3" s="169"/>
      <c r="M3" s="2"/>
    </row>
    <row r="4" spans="1:13" ht="26" x14ac:dyDescent="0.35">
      <c r="A4" s="125" t="s">
        <v>78</v>
      </c>
      <c r="B4" s="169"/>
      <c r="C4" s="169"/>
      <c r="D4" s="169"/>
      <c r="E4" s="169"/>
      <c r="F4" s="169"/>
      <c r="G4" s="169"/>
      <c r="H4" s="169"/>
      <c r="I4" s="169"/>
      <c r="J4" s="169"/>
      <c r="K4" s="169"/>
      <c r="L4" s="169"/>
      <c r="M4" s="2"/>
    </row>
    <row r="5" spans="1:13" ht="26" x14ac:dyDescent="0.35">
      <c r="A5" s="141" t="s">
        <v>89</v>
      </c>
      <c r="B5" s="155"/>
      <c r="C5" s="155"/>
      <c r="D5" s="155"/>
      <c r="E5" s="155"/>
      <c r="F5" s="155"/>
      <c r="G5" s="155"/>
      <c r="H5" s="155"/>
      <c r="I5" s="155"/>
      <c r="J5" s="155"/>
      <c r="K5" s="155"/>
      <c r="L5" s="156"/>
      <c r="M5" s="164" t="s">
        <v>140</v>
      </c>
    </row>
    <row r="6" spans="1:13" ht="29" customHeight="1" x14ac:dyDescent="0.35">
      <c r="A6" s="139" t="s">
        <v>1</v>
      </c>
      <c r="B6" s="3" t="s">
        <v>2</v>
      </c>
      <c r="C6" s="3" t="s">
        <v>3</v>
      </c>
      <c r="D6" s="3" t="s">
        <v>4</v>
      </c>
      <c r="E6" s="65" t="s">
        <v>88</v>
      </c>
      <c r="F6" s="3" t="s">
        <v>5</v>
      </c>
      <c r="G6" s="3" t="s">
        <v>6</v>
      </c>
      <c r="H6" s="3" t="s">
        <v>7</v>
      </c>
      <c r="I6" s="139" t="s">
        <v>99</v>
      </c>
      <c r="J6" s="139" t="s">
        <v>100</v>
      </c>
      <c r="K6" s="139" t="s">
        <v>101</v>
      </c>
      <c r="L6" s="162" t="s">
        <v>94</v>
      </c>
      <c r="M6" s="165"/>
    </row>
    <row r="7" spans="1:13" x14ac:dyDescent="0.35">
      <c r="A7" s="140"/>
      <c r="B7" s="3" t="s">
        <v>8</v>
      </c>
      <c r="C7" s="3" t="s">
        <v>8</v>
      </c>
      <c r="D7" s="3" t="s">
        <v>9</v>
      </c>
      <c r="E7" s="3" t="s">
        <v>10</v>
      </c>
      <c r="F7" s="3"/>
      <c r="G7" s="3" t="s">
        <v>11</v>
      </c>
      <c r="H7" s="3" t="s">
        <v>11</v>
      </c>
      <c r="I7" s="140"/>
      <c r="J7" s="140"/>
      <c r="K7" s="140"/>
      <c r="L7" s="163"/>
      <c r="M7" s="166"/>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1" t="s">
        <v>90</v>
      </c>
      <c r="B26" s="155"/>
      <c r="C26" s="155"/>
      <c r="D26" s="155"/>
      <c r="E26" s="155"/>
      <c r="F26" s="155"/>
      <c r="G26" s="155"/>
      <c r="H26" s="155"/>
      <c r="I26" s="155"/>
      <c r="J26" s="155"/>
      <c r="K26" s="155"/>
      <c r="L26" s="156"/>
      <c r="M26" s="164" t="s">
        <v>140</v>
      </c>
      <c r="N26" s="2"/>
      <c r="O26" s="2"/>
      <c r="P26" s="2"/>
      <c r="Q26" s="2"/>
      <c r="R26" s="2"/>
    </row>
    <row r="27" spans="1:18" s="1" customFormat="1" ht="45"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s="1" customFormat="1"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row>
    <row r="49" spans="1:13" ht="58" x14ac:dyDescent="0.35">
      <c r="A49" s="140"/>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1" t="s">
        <v>93</v>
      </c>
      <c r="B72" s="142"/>
      <c r="C72" s="142"/>
      <c r="D72" s="142"/>
      <c r="E72" s="142"/>
      <c r="F72" s="142"/>
      <c r="G72" s="142"/>
      <c r="H72" s="142"/>
      <c r="I72" s="142"/>
      <c r="J72" s="142"/>
      <c r="K72" s="142"/>
      <c r="L72" s="143"/>
      <c r="M72" s="2"/>
      <c r="N72" s="2"/>
      <c r="O72" s="2"/>
      <c r="P72" s="2"/>
      <c r="Q72" s="2"/>
      <c r="R72" s="2"/>
    </row>
    <row r="73" spans="1:18" s="1" customFormat="1"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1" t="s">
        <v>92</v>
      </c>
      <c r="B97" s="142"/>
      <c r="C97" s="142"/>
      <c r="D97" s="142"/>
      <c r="E97" s="142"/>
      <c r="F97" s="142"/>
      <c r="G97" s="142"/>
      <c r="H97" s="142"/>
      <c r="I97" s="142"/>
      <c r="J97" s="142"/>
      <c r="K97" s="142"/>
      <c r="L97" s="143"/>
      <c r="M97" s="2"/>
      <c r="N97" s="2"/>
      <c r="O97" s="2"/>
      <c r="P97" s="2"/>
      <c r="Q97" s="2"/>
      <c r="R97" s="2"/>
    </row>
    <row r="98" spans="1:18" ht="45" customHeight="1" x14ac:dyDescent="0.35">
      <c r="A98" s="151" t="s">
        <v>42</v>
      </c>
      <c r="B98" s="40" t="s">
        <v>43</v>
      </c>
      <c r="C98" s="40" t="s">
        <v>44</v>
      </c>
      <c r="D98" s="149" t="s">
        <v>104</v>
      </c>
      <c r="E98" s="149"/>
      <c r="F98" s="149"/>
      <c r="G98" s="149"/>
      <c r="H98" s="149"/>
      <c r="I98" s="149"/>
      <c r="J98" s="149"/>
      <c r="K98" s="149"/>
      <c r="L98" s="150"/>
      <c r="M98" s="2"/>
    </row>
    <row r="99" spans="1:18" ht="15" customHeight="1" x14ac:dyDescent="0.35">
      <c r="A99" s="153"/>
      <c r="B99" s="41" t="s">
        <v>45</v>
      </c>
      <c r="C99" s="41" t="s">
        <v>45</v>
      </c>
      <c r="D99" s="133"/>
      <c r="E99" s="133"/>
      <c r="F99" s="133"/>
      <c r="G99" s="133"/>
      <c r="H99" s="133"/>
      <c r="I99" s="133"/>
      <c r="J99" s="133"/>
      <c r="K99" s="133"/>
      <c r="L99" s="134"/>
      <c r="M99" s="2"/>
    </row>
    <row r="100" spans="1:18" ht="15" customHeight="1" x14ac:dyDescent="0.35">
      <c r="A100" s="4" t="s">
        <v>38</v>
      </c>
      <c r="B100" s="91">
        <v>0.44</v>
      </c>
      <c r="C100" s="91">
        <v>0.85</v>
      </c>
      <c r="D100" s="133"/>
      <c r="E100" s="133"/>
      <c r="F100" s="133"/>
      <c r="G100" s="133"/>
      <c r="H100" s="133"/>
      <c r="I100" s="133"/>
      <c r="J100" s="133"/>
      <c r="K100" s="133"/>
      <c r="L100" s="134"/>
      <c r="M100" s="2"/>
    </row>
    <row r="101" spans="1:18" ht="29" x14ac:dyDescent="0.35">
      <c r="A101" s="67" t="s">
        <v>46</v>
      </c>
      <c r="B101" s="91">
        <v>0</v>
      </c>
      <c r="C101" s="91">
        <v>0</v>
      </c>
      <c r="D101" s="133"/>
      <c r="E101" s="133"/>
      <c r="F101" s="133"/>
      <c r="G101" s="133"/>
      <c r="H101" s="133"/>
      <c r="I101" s="133"/>
      <c r="J101" s="133"/>
      <c r="K101" s="133"/>
      <c r="L101" s="134"/>
      <c r="M101" s="2"/>
    </row>
    <row r="102" spans="1:18" ht="15" customHeight="1" x14ac:dyDescent="0.35">
      <c r="A102" s="22" t="s">
        <v>24</v>
      </c>
      <c r="B102" s="91">
        <v>0</v>
      </c>
      <c r="C102" s="91">
        <v>0.68</v>
      </c>
      <c r="D102" s="133"/>
      <c r="E102" s="133"/>
      <c r="F102" s="133"/>
      <c r="G102" s="133"/>
      <c r="H102" s="133"/>
      <c r="I102" s="133"/>
      <c r="J102" s="133"/>
      <c r="K102" s="133"/>
      <c r="L102" s="134"/>
      <c r="M102" s="2"/>
    </row>
    <row r="103" spans="1:18" ht="15" customHeight="1" x14ac:dyDescent="0.35">
      <c r="A103" s="4" t="s">
        <v>25</v>
      </c>
      <c r="B103" s="91">
        <v>0</v>
      </c>
      <c r="C103" s="91">
        <v>0.96</v>
      </c>
      <c r="D103" s="133"/>
      <c r="E103" s="133"/>
      <c r="F103" s="133"/>
      <c r="G103" s="133"/>
      <c r="H103" s="133"/>
      <c r="I103" s="133"/>
      <c r="J103" s="133"/>
      <c r="K103" s="133"/>
      <c r="L103" s="134"/>
      <c r="M103" s="2"/>
    </row>
    <row r="104" spans="1:18" ht="15" customHeight="1" x14ac:dyDescent="0.35">
      <c r="A104" s="4" t="s">
        <v>40</v>
      </c>
      <c r="B104" s="91">
        <v>0.45</v>
      </c>
      <c r="C104" s="91">
        <v>0.74</v>
      </c>
      <c r="D104" s="133"/>
      <c r="E104" s="133"/>
      <c r="F104" s="133"/>
      <c r="G104" s="133"/>
      <c r="H104" s="133"/>
      <c r="I104" s="133"/>
      <c r="J104" s="133"/>
      <c r="K104" s="133"/>
      <c r="L104" s="134"/>
      <c r="M104" s="2"/>
    </row>
    <row r="105" spans="1:18" ht="15" customHeight="1" x14ac:dyDescent="0.35">
      <c r="A105" s="4" t="s">
        <v>27</v>
      </c>
      <c r="B105" s="91">
        <v>0.47</v>
      </c>
      <c r="C105" s="91">
        <v>0.85</v>
      </c>
      <c r="D105" s="133"/>
      <c r="E105" s="133"/>
      <c r="F105" s="133"/>
      <c r="G105" s="133"/>
      <c r="H105" s="133"/>
      <c r="I105" s="133"/>
      <c r="J105" s="133"/>
      <c r="K105" s="133"/>
      <c r="L105" s="134"/>
      <c r="M105" s="2"/>
    </row>
    <row r="106" spans="1:18" ht="15" customHeight="1" x14ac:dyDescent="0.35">
      <c r="A106" s="4" t="s">
        <v>28</v>
      </c>
      <c r="B106" s="91">
        <v>0.4</v>
      </c>
      <c r="C106" s="91">
        <v>0.68</v>
      </c>
      <c r="D106" s="133"/>
      <c r="E106" s="133"/>
      <c r="F106" s="133"/>
      <c r="G106" s="133"/>
      <c r="H106" s="133"/>
      <c r="I106" s="133"/>
      <c r="J106" s="133"/>
      <c r="K106" s="133"/>
      <c r="L106" s="134"/>
      <c r="M106" s="2"/>
    </row>
    <row r="107" spans="1:18" ht="15" customHeight="1" x14ac:dyDescent="0.35">
      <c r="A107" s="4" t="s">
        <v>29</v>
      </c>
      <c r="B107" s="91">
        <v>0.5</v>
      </c>
      <c r="C107" s="91">
        <v>0.84</v>
      </c>
      <c r="D107" s="133"/>
      <c r="E107" s="133"/>
      <c r="F107" s="133"/>
      <c r="G107" s="133"/>
      <c r="H107" s="133"/>
      <c r="I107" s="133"/>
      <c r="J107" s="133"/>
      <c r="K107" s="133"/>
      <c r="L107" s="134"/>
      <c r="M107" s="2"/>
    </row>
    <row r="108" spans="1:18" ht="15" customHeight="1" x14ac:dyDescent="0.35">
      <c r="A108" s="4" t="s">
        <v>30</v>
      </c>
      <c r="B108" s="92">
        <v>0.38</v>
      </c>
      <c r="C108" s="91">
        <v>0.73</v>
      </c>
      <c r="D108" s="133"/>
      <c r="E108" s="133"/>
      <c r="F108" s="133"/>
      <c r="G108" s="133"/>
      <c r="H108" s="133"/>
      <c r="I108" s="133"/>
      <c r="J108" s="133"/>
      <c r="K108" s="133"/>
      <c r="L108" s="134"/>
      <c r="M108" s="2"/>
    </row>
    <row r="109" spans="1:18" ht="15" customHeight="1" x14ac:dyDescent="0.35">
      <c r="A109" s="154" t="s">
        <v>47</v>
      </c>
      <c r="B109" s="154" t="s">
        <v>48</v>
      </c>
      <c r="C109" s="154"/>
      <c r="D109" s="152" t="s">
        <v>49</v>
      </c>
      <c r="E109" s="133" t="s">
        <v>105</v>
      </c>
      <c r="F109" s="133"/>
      <c r="G109" s="133"/>
      <c r="H109" s="133"/>
      <c r="I109" s="133"/>
      <c r="J109" s="133"/>
      <c r="K109" s="133"/>
      <c r="L109" s="134"/>
      <c r="M109" s="2"/>
    </row>
    <row r="110" spans="1:18" ht="15" customHeight="1" x14ac:dyDescent="0.35">
      <c r="A110" s="154"/>
      <c r="B110" s="116" t="s">
        <v>50</v>
      </c>
      <c r="C110" s="116" t="s">
        <v>51</v>
      </c>
      <c r="D110" s="152"/>
      <c r="E110" s="133"/>
      <c r="F110" s="133"/>
      <c r="G110" s="133"/>
      <c r="H110" s="133"/>
      <c r="I110" s="133"/>
      <c r="J110" s="133"/>
      <c r="K110" s="133"/>
      <c r="L110" s="134"/>
      <c r="M110" s="2"/>
    </row>
    <row r="111" spans="1:18" ht="15" customHeight="1" x14ac:dyDescent="0.35">
      <c r="A111" s="73" t="s">
        <v>12</v>
      </c>
      <c r="B111" s="90">
        <v>0.2</v>
      </c>
      <c r="C111" s="90">
        <v>75</v>
      </c>
      <c r="D111" s="90">
        <v>0.71</v>
      </c>
      <c r="E111" s="133"/>
      <c r="F111" s="133"/>
      <c r="G111" s="133"/>
      <c r="H111" s="133"/>
      <c r="I111" s="133"/>
      <c r="J111" s="133"/>
      <c r="K111" s="133"/>
      <c r="L111" s="134"/>
      <c r="M111" s="2"/>
    </row>
    <row r="112" spans="1:18" ht="15" customHeight="1" x14ac:dyDescent="0.35">
      <c r="A112" s="73" t="s">
        <v>13</v>
      </c>
      <c r="B112" s="90">
        <v>0.23499999999999999</v>
      </c>
      <c r="C112" s="90">
        <v>93</v>
      </c>
      <c r="D112" s="90">
        <v>0.68</v>
      </c>
      <c r="E112" s="133"/>
      <c r="F112" s="133"/>
      <c r="G112" s="133"/>
      <c r="H112" s="133"/>
      <c r="I112" s="133"/>
      <c r="J112" s="133"/>
      <c r="K112" s="133"/>
      <c r="L112" s="134"/>
      <c r="M112" s="2"/>
    </row>
    <row r="113" spans="1:18" ht="15" customHeight="1" x14ac:dyDescent="0.35">
      <c r="A113" s="73" t="s">
        <v>14</v>
      </c>
      <c r="B113" s="90">
        <v>0.25</v>
      </c>
      <c r="C113" s="90">
        <v>80</v>
      </c>
      <c r="D113" s="90">
        <v>0.3</v>
      </c>
      <c r="E113" s="133"/>
      <c r="F113" s="133"/>
      <c r="G113" s="133"/>
      <c r="H113" s="133"/>
      <c r="I113" s="133"/>
      <c r="J113" s="133"/>
      <c r="K113" s="133"/>
      <c r="L113" s="134"/>
      <c r="M113" s="2"/>
    </row>
    <row r="114" spans="1:18" ht="15" customHeight="1" x14ac:dyDescent="0.35">
      <c r="A114" s="73" t="s">
        <v>15</v>
      </c>
      <c r="B114" s="90">
        <v>0.28999999999999998</v>
      </c>
      <c r="C114" s="90">
        <v>76</v>
      </c>
      <c r="D114" s="90">
        <v>0.5</v>
      </c>
      <c r="E114" s="133"/>
      <c r="F114" s="133"/>
      <c r="G114" s="133"/>
      <c r="H114" s="133"/>
      <c r="I114" s="133"/>
      <c r="J114" s="133"/>
      <c r="K114" s="133"/>
      <c r="L114" s="134"/>
      <c r="M114" s="2"/>
    </row>
    <row r="115" spans="1:18" ht="15" customHeight="1" x14ac:dyDescent="0.35">
      <c r="A115" s="73" t="s">
        <v>16</v>
      </c>
      <c r="B115" s="90">
        <v>0.28999999999999998</v>
      </c>
      <c r="C115" s="90">
        <v>76</v>
      </c>
      <c r="D115" s="90">
        <v>0.5</v>
      </c>
      <c r="E115" s="133"/>
      <c r="F115" s="133"/>
      <c r="G115" s="133"/>
      <c r="H115" s="133"/>
      <c r="I115" s="133"/>
      <c r="J115" s="133"/>
      <c r="K115" s="133"/>
      <c r="L115" s="134"/>
      <c r="M115" s="2"/>
    </row>
    <row r="116" spans="1:18" ht="15" customHeight="1" x14ac:dyDescent="0.35">
      <c r="A116" s="73" t="s">
        <v>17</v>
      </c>
      <c r="B116" s="90">
        <v>0.19</v>
      </c>
      <c r="C116" s="90">
        <v>21</v>
      </c>
      <c r="D116" s="90">
        <v>0.08</v>
      </c>
      <c r="E116" s="133"/>
      <c r="F116" s="133"/>
      <c r="G116" s="133"/>
      <c r="H116" s="133"/>
      <c r="I116" s="133"/>
      <c r="J116" s="133"/>
      <c r="K116" s="133"/>
      <c r="L116" s="134"/>
      <c r="M116" s="2"/>
    </row>
    <row r="117" spans="1:18" ht="15" customHeight="1" x14ac:dyDescent="0.35">
      <c r="A117" s="73" t="s">
        <v>119</v>
      </c>
      <c r="B117" s="90">
        <v>0.32500000000000001</v>
      </c>
      <c r="C117" s="90">
        <v>73</v>
      </c>
      <c r="D117" s="90">
        <v>0.27</v>
      </c>
      <c r="E117" s="133"/>
      <c r="F117" s="133"/>
      <c r="G117" s="133"/>
      <c r="H117" s="133"/>
      <c r="I117" s="133"/>
      <c r="J117" s="133"/>
      <c r="K117" s="133"/>
      <c r="L117" s="134"/>
      <c r="M117" s="2"/>
    </row>
    <row r="118" spans="1:18" ht="15" customHeight="1" x14ac:dyDescent="0.35">
      <c r="A118" s="73" t="s">
        <v>63</v>
      </c>
      <c r="B118" s="90">
        <v>0.19</v>
      </c>
      <c r="C118" s="90">
        <v>21</v>
      </c>
      <c r="D118" s="90">
        <v>0.08</v>
      </c>
      <c r="E118" s="133"/>
      <c r="F118" s="133"/>
      <c r="G118" s="133"/>
      <c r="H118" s="133"/>
      <c r="I118" s="133"/>
      <c r="J118" s="133"/>
      <c r="K118" s="133"/>
      <c r="L118" s="134"/>
      <c r="M118" s="2"/>
    </row>
    <row r="119" spans="1:18" ht="15" customHeight="1" x14ac:dyDescent="0.35">
      <c r="A119" s="73" t="s">
        <v>61</v>
      </c>
      <c r="B119" s="90">
        <v>0.5</v>
      </c>
      <c r="C119" s="90">
        <v>100</v>
      </c>
      <c r="D119" s="90">
        <v>0.11</v>
      </c>
      <c r="E119" s="133"/>
      <c r="F119" s="133"/>
      <c r="G119" s="133"/>
      <c r="H119" s="133"/>
      <c r="I119" s="133"/>
      <c r="J119" s="133"/>
      <c r="K119" s="133"/>
      <c r="L119" s="134"/>
      <c r="M119" s="2"/>
    </row>
    <row r="120" spans="1:18" ht="15" customHeight="1" x14ac:dyDescent="0.35">
      <c r="A120" s="73" t="s">
        <v>18</v>
      </c>
      <c r="B120" s="90">
        <v>0.28000000000000003</v>
      </c>
      <c r="C120" s="90">
        <v>87</v>
      </c>
      <c r="D120" s="90">
        <v>0.8</v>
      </c>
      <c r="E120" s="135"/>
      <c r="F120" s="135"/>
      <c r="G120" s="135"/>
      <c r="H120" s="135"/>
      <c r="I120" s="135"/>
      <c r="J120" s="135"/>
      <c r="K120" s="135"/>
      <c r="L120" s="136"/>
      <c r="M120" s="2"/>
    </row>
    <row r="121" spans="1:18" s="1" customFormat="1" x14ac:dyDescent="0.35">
      <c r="A121" s="151" t="s">
        <v>52</v>
      </c>
      <c r="B121" s="151"/>
      <c r="C121" s="151"/>
      <c r="D121" s="151"/>
      <c r="E121" s="151"/>
      <c r="F121" s="151"/>
      <c r="G121" s="151"/>
      <c r="H121" s="151"/>
      <c r="I121" s="151"/>
      <c r="J121" s="151"/>
      <c r="K121" s="151"/>
      <c r="L121" s="14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s="1" customFormat="1" x14ac:dyDescent="0.35">
      <c r="A125" s="69" t="s">
        <v>53</v>
      </c>
      <c r="B125" s="70"/>
      <c r="C125" s="70"/>
      <c r="D125" s="70"/>
      <c r="E125" s="70"/>
      <c r="F125" s="71"/>
      <c r="G125" s="71"/>
      <c r="H125" s="71"/>
      <c r="I125" s="71"/>
      <c r="J125" s="71"/>
      <c r="K125" s="71"/>
      <c r="L125" s="144"/>
      <c r="M125" s="2"/>
      <c r="N125" s="2"/>
      <c r="O125" s="2"/>
      <c r="P125" s="2"/>
      <c r="Q125" s="2"/>
      <c r="R125" s="2"/>
    </row>
    <row r="126" spans="1:18" s="1" customFormat="1" x14ac:dyDescent="0.35">
      <c r="A126" s="72" t="s">
        <v>54</v>
      </c>
      <c r="B126" s="70"/>
      <c r="C126" s="70"/>
      <c r="D126" s="70"/>
      <c r="E126" s="70"/>
      <c r="F126" s="71"/>
      <c r="G126" s="71"/>
      <c r="H126" s="71"/>
      <c r="I126" s="71"/>
      <c r="J126" s="71"/>
      <c r="K126" s="71"/>
      <c r="L126" s="145"/>
      <c r="M126" s="2"/>
      <c r="N126" s="2"/>
      <c r="O126" s="2"/>
      <c r="P126" s="2"/>
      <c r="Q126" s="2"/>
      <c r="R126" s="2"/>
    </row>
    <row r="127" spans="1:18" s="1" customFormat="1" x14ac:dyDescent="0.35">
      <c r="A127" s="72" t="s">
        <v>55</v>
      </c>
      <c r="B127" s="70"/>
      <c r="C127" s="70"/>
      <c r="D127" s="70"/>
      <c r="E127" s="70"/>
      <c r="F127" s="71"/>
      <c r="G127" s="71"/>
      <c r="H127" s="71"/>
      <c r="I127" s="71"/>
      <c r="J127" s="71"/>
      <c r="K127" s="71"/>
      <c r="L127" s="145"/>
      <c r="M127" s="2"/>
      <c r="N127" s="2"/>
      <c r="O127" s="2"/>
      <c r="P127" s="2"/>
      <c r="Q127" s="2"/>
      <c r="R127" s="2"/>
    </row>
    <row r="128" spans="1:18" s="1" customFormat="1" x14ac:dyDescent="0.35">
      <c r="A128" s="72" t="s">
        <v>56</v>
      </c>
      <c r="B128" s="70"/>
      <c r="C128" s="70"/>
      <c r="D128" s="70"/>
      <c r="E128" s="70"/>
      <c r="F128" s="71"/>
      <c r="G128" s="71"/>
      <c r="H128" s="71"/>
      <c r="I128" s="71"/>
      <c r="J128" s="71"/>
      <c r="K128" s="71"/>
      <c r="L128" s="145"/>
      <c r="M128" s="2"/>
      <c r="N128" s="2"/>
      <c r="O128" s="2"/>
      <c r="P128" s="2"/>
      <c r="Q128" s="2"/>
      <c r="R128" s="2"/>
    </row>
    <row r="129" spans="1:18" s="1" customFormat="1" x14ac:dyDescent="0.35">
      <c r="A129" s="69"/>
      <c r="B129" s="70"/>
      <c r="C129" s="70"/>
      <c r="D129" s="70"/>
      <c r="E129" s="70"/>
      <c r="F129" s="71"/>
      <c r="G129" s="71"/>
      <c r="H129" s="71"/>
      <c r="I129" s="71"/>
      <c r="J129" s="71"/>
      <c r="K129" s="71"/>
      <c r="L129" s="145"/>
      <c r="M129" s="2"/>
      <c r="N129" s="2"/>
      <c r="O129" s="2"/>
      <c r="P129" s="2"/>
      <c r="Q129" s="2"/>
      <c r="R129" s="2"/>
    </row>
    <row r="130" spans="1:18" s="1" customFormat="1" x14ac:dyDescent="0.35">
      <c r="A130" s="69" t="s">
        <v>57</v>
      </c>
      <c r="B130" s="70"/>
      <c r="C130" s="70"/>
      <c r="D130" s="70"/>
      <c r="E130" s="70"/>
      <c r="F130" s="71"/>
      <c r="G130" s="71"/>
      <c r="H130" s="71"/>
      <c r="I130" s="71"/>
      <c r="J130" s="71"/>
      <c r="K130" s="71"/>
      <c r="L130" s="145"/>
      <c r="M130" s="2"/>
      <c r="N130" s="2"/>
      <c r="O130" s="2"/>
      <c r="P130" s="2"/>
      <c r="Q130" s="2"/>
      <c r="R130" s="2"/>
    </row>
    <row r="131" spans="1:18" s="1" customFormat="1" x14ac:dyDescent="0.35">
      <c r="A131" s="72"/>
      <c r="B131" s="70"/>
      <c r="C131" s="70"/>
      <c r="D131" s="70"/>
      <c r="E131" s="70"/>
      <c r="F131" s="71"/>
      <c r="G131" s="71"/>
      <c r="H131" s="71"/>
      <c r="I131" s="71"/>
      <c r="J131" s="71"/>
      <c r="K131" s="71"/>
      <c r="L131" s="145"/>
      <c r="M131" s="2"/>
      <c r="N131" s="2"/>
      <c r="O131" s="2"/>
      <c r="P131" s="2"/>
      <c r="Q131" s="2"/>
      <c r="R131" s="2"/>
    </row>
    <row r="132" spans="1:18" s="1" customFormat="1" x14ac:dyDescent="0.35">
      <c r="A132" s="69"/>
      <c r="B132" s="70"/>
      <c r="C132" s="70"/>
      <c r="D132" s="70"/>
      <c r="E132" s="70"/>
      <c r="F132" s="71"/>
      <c r="G132" s="71"/>
      <c r="H132" s="71"/>
      <c r="I132" s="71"/>
      <c r="J132" s="71"/>
      <c r="K132" s="71"/>
      <c r="L132" s="14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aqdIR2jAXDbNhnunySbPPB+vmKnVc6di4tNX0FRmVwig0nPDnHc+wEvc+WZzCoqIRLVL6gmnc8uiYjK2+WzRsw==" saltValue="DHJrd4wl+vZxljra3jbfiw==" spinCount="100000" sheet="1" objects="1" scenarios="1"/>
  <mergeCells count="35">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L6:L7"/>
    <mergeCell ref="K27:K28"/>
    <mergeCell ref="L27:L28"/>
  </mergeCells>
  <dataValidations count="21">
    <dataValidation type="decimal" operator="lessThanOrEqual" allowBlank="1" showInputMessage="1" showErrorMessage="1" error="Area treated by BMP cannot exceed the area for this land use" sqref="C84" xr:uid="{C332868C-EEB0-4D59-9E37-61CE8BBE5683}">
      <formula1>$D$17</formula1>
    </dataValidation>
    <dataValidation type="decimal" operator="lessThanOrEqual" allowBlank="1" showInputMessage="1" showErrorMessage="1" error="Area treated by BMP cannot exceed the area for this land use" sqref="C83" xr:uid="{CFCEB24A-6DC3-4842-A5AF-E331C46ECDC9}">
      <formula1>$D$16</formula1>
    </dataValidation>
    <dataValidation type="decimal" operator="lessThanOrEqual" allowBlank="1" showInputMessage="1" showErrorMessage="1" error="Area treated by BMP cannot exceed the area for this land use" sqref="C82" xr:uid="{AFA08FBF-DCE2-4FDF-93C5-F62D21035D9E}">
      <formula1>$D$15</formula1>
    </dataValidation>
    <dataValidation type="decimal" operator="lessThanOrEqual" allowBlank="1" showInputMessage="1" showErrorMessage="1" error="Area treated by BMP cannot exceed the area for this land use" sqref="C81" xr:uid="{7139CC80-3B58-4CA9-991F-C9C3334F6883}">
      <formula1>$D$14</formula1>
    </dataValidation>
    <dataValidation type="decimal" operator="lessThanOrEqual" allowBlank="1" showInputMessage="1" showErrorMessage="1" error="Area treated by BMP cannot exceed the area for this land use" sqref="C80" xr:uid="{ADF96986-DD9B-48C2-A40D-A4EDA9CAC742}">
      <formula1>$D$13</formula1>
    </dataValidation>
    <dataValidation type="decimal" operator="lessThanOrEqual" allowBlank="1" showInputMessage="1" showErrorMessage="1" error="Area treated by BMP cannot exceed the area for this land use" sqref="C79" xr:uid="{57F3EC62-80D9-48FD-AD94-67FEDF720FDA}">
      <formula1>$D$12</formula1>
    </dataValidation>
    <dataValidation type="decimal" operator="lessThanOrEqual" allowBlank="1" showInputMessage="1" showErrorMessage="1" error="Area treated by BMP cannot exceed the area for this land use" sqref="C78" xr:uid="{7F1BBA40-F3B5-4A2F-9E4E-4614FD7DFACE}">
      <formula1>$D$11</formula1>
    </dataValidation>
    <dataValidation type="decimal" operator="lessThanOrEqual" allowBlank="1" showInputMessage="1" showErrorMessage="1" error="Area treated by BMP cannot exceed the area for this land use" sqref="C77" xr:uid="{AA375420-702E-43CF-95F6-A9C69BFE27DF}">
      <formula1>$D$10</formula1>
    </dataValidation>
    <dataValidation type="decimal" operator="lessThanOrEqual" allowBlank="1" showInputMessage="1" showErrorMessage="1" error="Area treated by BMP cannot exceed the area for this land use" sqref="C76" xr:uid="{EA338086-BB80-4954-BB3E-D95B14A38079}">
      <formula1>$D$9</formula1>
    </dataValidation>
    <dataValidation type="decimal" operator="lessThanOrEqual" allowBlank="1" showInputMessage="1" showErrorMessage="1" error="Area treated by BMP cannot exceed the area for this land use" sqref="C75" xr:uid="{961BE737-A8E2-4444-84C0-FC7EA76F5CB2}">
      <formula1>$D$8</formula1>
    </dataValidation>
    <dataValidation type="decimal" operator="lessThanOrEqual" allowBlank="1" showInputMessage="1" showErrorMessage="1" error="Area treated by BMP cannot exceed the area for this land use" sqref="B90:K90 B75:B89 D75:K84 C85:K89" xr:uid="{FF196525-7ADF-4CD0-814F-D1F51EC499DD}">
      <formula1>$D8</formula1>
    </dataValidation>
    <dataValidation allowBlank="1" showInputMessage="1" sqref="F17 B17:C17 B8:C14 F8:F14 B29:F44" xr:uid="{41A15CD4-FE8C-4649-AF04-6D2CDF4744C1}"/>
    <dataValidation type="decimal" operator="lessThanOrEqual" allowBlank="1" showInputMessage="1" showErrorMessage="1" error="Area treated by BMP cannot exceed the area for this land use" sqref="B98:C99" xr:uid="{23A85747-E688-4C62-BDE6-0C9D43598633}">
      <formula1>$D6</formula1>
    </dataValidation>
    <dataValidation type="decimal" operator="lessThanOrEqual" allowBlank="1" showInputMessage="1" showErrorMessage="1" error="Area treated by BMP cannot exceed the area for this land use" sqref="B50:K65" xr:uid="{4D5958D6-7ED8-4057-AF26-50A5BD9F1398}">
      <formula1>$D8</formula1>
    </dataValidation>
    <dataValidation type="decimal" operator="lessThanOrEqual" allowBlank="1" showInputMessage="1" showErrorMessage="1" error="Area treated by BMP cannot exceed the area for this land use" sqref="L121 B124:C124" xr:uid="{AD68A20D-7367-4E06-A9FC-24FEF8E3557A}">
      <formula1>$F54</formula1>
    </dataValidation>
    <dataValidation type="decimal" operator="greaterThan" allowBlank="1" showInputMessage="1" showErrorMessage="1" error="Must be &gt; 0. If this land use does not exist, enter a very small value (e.g. 0.000001 or less)" sqref="D8:D23" xr:uid="{556B2F4F-56A0-4336-BE43-D271D7A9E5F4}">
      <formula1>0</formula1>
    </dataValidation>
    <dataValidation errorStyle="warning" allowBlank="1" showInputMessage="1" showErrorMessage="1" error="EMC has been changed" sqref="I8:K17 L29:L44" xr:uid="{6598E838-CE98-4767-B027-00A38EF49B9A}"/>
    <dataValidation type="decimal" operator="lessThanOrEqual" allowBlank="1" showInputMessage="1" showErrorMessage="1" error="Must be less than or equal to 1" prompt="Must be less than or equal to 1" sqref="D68:K68 C66:E66 K66 D93:K93 C91" xr:uid="{85B2E1B1-6082-4202-94A5-B0796F9A8EC9}">
      <formula1>1</formula1>
    </dataValidation>
    <dataValidation type="decimal" operator="lessThanOrEqual" allowBlank="1" showInputMessage="1" showErrorMessage="1" error="Must be 1 or less" prompt="Must be 1 or less" sqref="I67:J67 I92:J92" xr:uid="{72541565-54FD-46A3-AB94-956DA55E48E6}">
      <formula1>1</formula1>
    </dataValidation>
    <dataValidation type="decimal" operator="lessThanOrEqual" allowBlank="1" showInputMessage="1" showErrorMessage="1" error="Value must be less than 1" prompt="Value must be less than 1" sqref="B68 B93" xr:uid="{B999915A-0FAD-4556-A60E-28D6E4FD5002}">
      <formula1>1</formula1>
    </dataValidation>
    <dataValidation type="decimal" operator="lessThanOrEqual" allowBlank="1" showInputMessage="1" showErrorMessage="1" error="Value must be 1 or less" prompt="Value must be 1 or less" sqref="B67:H67 C68 K67 B66 F66:J66 B92:H92 C93 K92 B91 D91:K91" xr:uid="{CC9AF99A-E4EC-4B14-8E5D-1AF513CA7BBE}">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E6" r:id="rId2" display="Annual Rainfall" xr:uid="{FB11066E-0B34-4E4C-A47A-05E9A4042B50}"/>
    <hyperlink ref="A5:L5" r:id="rId3" location="Section_1:_Calculation_of_unadjusted_total_loads" display="SECTION 1: UNADJUSTED TOTAL LOAD " xr:uid="{F8463EC1-A8D0-4CEC-A82E-EAF77DF8CA41}"/>
    <hyperlink ref="A47:L47" r:id="rId4" location="Section_3:_Calculations_for_phosphorus_load_reductions_associated_with_BMP_implementation" display="SECTION 3: PHOSPHORUS LOAD REDUCTIONS ASSOCIATED WITH BMP IMPLEMENTATION" xr:uid="{22C58B6F-3ECB-417F-ADE6-84F1EF3350E6}"/>
    <hyperlink ref="A72:L72" r:id="rId5" location="Section_4:_Calculations_for_TSS_load_reductions_associated_with_BMP_implementation" display="TSS LOAD REDUCTIONS ASSOCIATED WITH BMP IMPLEMENTATION" xr:uid="{85ABDD1B-0EEB-42F6-93BC-3C90CC88F21F}"/>
    <hyperlink ref="A100" r:id="rId6" xr:uid="{600F3BB6-641F-4D30-A996-1050BE4D444F}"/>
    <hyperlink ref="A104" r:id="rId7" xr:uid="{F5350066-8A7A-4B61-9CC2-2C9F1BA95442}"/>
    <hyperlink ref="A103" r:id="rId8" xr:uid="{6A45FEF3-BF2C-45F3-BFE0-1154C18CB5C5}"/>
    <hyperlink ref="A127" r:id="rId9" xr:uid="{6979E014-0004-4AF2-B457-D455DF18919D}"/>
    <hyperlink ref="A128" r:id="rId10" xr:uid="{B4EA1F81-DBA3-4DEB-89B8-02C8098F8DB7}"/>
    <hyperlink ref="A126" r:id="rId11" xr:uid="{6977CD55-C348-4DBA-B2A0-3F9C323B3D19}"/>
    <hyperlink ref="A105" r:id="rId12" xr:uid="{27A520D3-5651-4F00-BCD4-0B337B92BACE}"/>
    <hyperlink ref="A106" r:id="rId13" xr:uid="{EC626943-832B-41B5-962D-4D7765F0DB92}"/>
    <hyperlink ref="A107" r:id="rId14" xr:uid="{D50718A2-6E91-4D91-97F2-85E3D6546EB0}"/>
    <hyperlink ref="A108" r:id="rId15" xr:uid="{C1A48372-E36D-4549-9D97-41B2B1C9ADFE}"/>
    <hyperlink ref="B122" r:id="rId16" xr:uid="{BC897635-FA40-499C-B3EE-6F2007D25D3A}"/>
    <hyperlink ref="F122" r:id="rId17" xr:uid="{0CC77FD1-2C8D-4783-823A-7B341E8D6749}"/>
    <hyperlink ref="E122" r:id="rId18" xr:uid="{17F23208-E1D3-43B0-9527-90F5A829A22F}"/>
    <hyperlink ref="G122" r:id="rId19" xr:uid="{970F6939-7663-40A1-8A65-829AC9FDDB87}"/>
    <hyperlink ref="H122" r:id="rId20" xr:uid="{31B41956-9569-4E4F-9E55-FCF8B0E83C5F}"/>
    <hyperlink ref="I122" r:id="rId21" xr:uid="{6C268B75-4B9C-4A35-9445-EB34B0E0DF2F}"/>
    <hyperlink ref="J122" r:id="rId22" xr:uid="{7594309D-1B7A-49E3-9511-6E990FC24DDC}"/>
    <hyperlink ref="E27" r:id="rId23" display="Annual Rainfall" xr:uid="{708F4C43-D171-4737-A25F-600723EA0A09}"/>
    <hyperlink ref="A26:L26" r:id="rId24" location="Section_2:_Calculation_of_adjusted_total_loads" display="SECTION 2: ADJUSTED TOTAL LOAD" xr:uid="{EEAC8D5A-7E40-4CEE-9A04-7CE0A710A284}"/>
    <hyperlink ref="A97:L97" r:id="rId25" location="Section_5:_Default_values_for_BMP_and_land_use_inputs" display="SECTION 5: BMP AND LAND USE INPUT VALUES" xr:uid="{0A1778CD-220F-4826-B581-917D2EE3FAF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zoomScale="70" zoomScaleNormal="70" workbookViewId="0">
      <selection activeCell="A6" sqref="A6:A7"/>
    </sheetView>
  </sheetViews>
  <sheetFormatPr defaultColWidth="0" defaultRowHeight="14.5" zeroHeight="1" x14ac:dyDescent="0.35"/>
  <cols>
    <col min="1" max="1" width="34.7265625" customWidth="1"/>
    <col min="2" max="2" width="13" customWidth="1"/>
    <col min="3" max="3" width="18.453125" customWidth="1"/>
    <col min="4" max="4" width="8.81640625" customWidth="1"/>
    <col min="5" max="5" width="16.453125" customWidth="1"/>
    <col min="6" max="6" width="12.81640625" customWidth="1"/>
    <col min="7" max="7" width="13.26953125" customWidth="1"/>
    <col min="8" max="8" width="8.81640625" customWidth="1"/>
    <col min="9" max="11" width="11.453125" customWidth="1"/>
    <col min="12" max="12" width="30.1796875" customWidth="1"/>
    <col min="13" max="13" width="8.81640625" customWidth="1"/>
    <col min="14" max="18" width="0" hidden="1" customWidth="1"/>
    <col min="19" max="16384" width="8.81640625" hidden="1"/>
  </cols>
  <sheetData>
    <row r="1" spans="1:13" ht="26" x14ac:dyDescent="0.35">
      <c r="A1" s="167" t="s">
        <v>0</v>
      </c>
      <c r="B1" s="167"/>
      <c r="C1" s="167"/>
      <c r="D1" s="167"/>
      <c r="E1" s="167"/>
      <c r="F1" s="167"/>
      <c r="G1" s="167"/>
      <c r="H1" s="167"/>
      <c r="I1" s="167"/>
      <c r="J1" s="167"/>
      <c r="K1" s="167"/>
      <c r="L1" s="167"/>
      <c r="M1" s="2"/>
    </row>
    <row r="2" spans="1:13" ht="26.25" customHeight="1" x14ac:dyDescent="0.35">
      <c r="A2" s="168" t="s">
        <v>58</v>
      </c>
      <c r="B2" s="168"/>
      <c r="C2" s="168"/>
      <c r="D2" s="168"/>
      <c r="E2" s="168"/>
      <c r="F2" s="169"/>
      <c r="G2" s="169"/>
      <c r="H2" s="169"/>
      <c r="I2" s="169"/>
      <c r="J2" s="169"/>
      <c r="K2" s="169"/>
      <c r="L2" s="169"/>
      <c r="M2" s="2"/>
    </row>
    <row r="3" spans="1:13" ht="26.25" customHeight="1" x14ac:dyDescent="0.35">
      <c r="A3" s="168" t="s">
        <v>64</v>
      </c>
      <c r="B3" s="168"/>
      <c r="C3" s="168"/>
      <c r="D3" s="168"/>
      <c r="E3" s="168"/>
      <c r="F3" s="169">
        <v>10</v>
      </c>
      <c r="G3" s="169"/>
      <c r="H3" s="169"/>
      <c r="I3" s="169"/>
      <c r="J3" s="169"/>
      <c r="K3" s="169"/>
      <c r="L3" s="169"/>
      <c r="M3" s="2"/>
    </row>
    <row r="4" spans="1:13" ht="26" x14ac:dyDescent="0.35">
      <c r="A4" s="125" t="s">
        <v>78</v>
      </c>
      <c r="B4" s="169"/>
      <c r="C4" s="169"/>
      <c r="D4" s="169"/>
      <c r="E4" s="169"/>
      <c r="F4" s="169"/>
      <c r="G4" s="169"/>
      <c r="H4" s="169"/>
      <c r="I4" s="169"/>
      <c r="J4" s="169"/>
      <c r="K4" s="169"/>
      <c r="L4" s="169"/>
      <c r="M4" s="2"/>
    </row>
    <row r="5" spans="1:13" ht="26" x14ac:dyDescent="0.35">
      <c r="A5" s="141" t="s">
        <v>89</v>
      </c>
      <c r="B5" s="155"/>
      <c r="C5" s="155"/>
      <c r="D5" s="155"/>
      <c r="E5" s="155"/>
      <c r="F5" s="155"/>
      <c r="G5" s="155"/>
      <c r="H5" s="155"/>
      <c r="I5" s="155"/>
      <c r="J5" s="155"/>
      <c r="K5" s="155"/>
      <c r="L5" s="156"/>
      <c r="M5" s="164" t="s">
        <v>140</v>
      </c>
    </row>
    <row r="6" spans="1:13"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row>
    <row r="7" spans="1:13" x14ac:dyDescent="0.35">
      <c r="A7" s="140"/>
      <c r="B7" s="3" t="s">
        <v>8</v>
      </c>
      <c r="C7" s="3" t="s">
        <v>8</v>
      </c>
      <c r="D7" s="3" t="s">
        <v>9</v>
      </c>
      <c r="E7" s="3" t="s">
        <v>10</v>
      </c>
      <c r="F7" s="3"/>
      <c r="G7" s="3" t="s">
        <v>11</v>
      </c>
      <c r="H7" s="3" t="s">
        <v>11</v>
      </c>
      <c r="I7" s="140"/>
      <c r="J7" s="140"/>
      <c r="K7" s="140"/>
      <c r="L7" s="163"/>
      <c r="M7" s="166"/>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1" t="s">
        <v>90</v>
      </c>
      <c r="B26" s="155"/>
      <c r="C26" s="155"/>
      <c r="D26" s="155"/>
      <c r="E26" s="155"/>
      <c r="F26" s="155"/>
      <c r="G26" s="155"/>
      <c r="H26" s="155"/>
      <c r="I26" s="155"/>
      <c r="J26" s="155"/>
      <c r="K26" s="155"/>
      <c r="L26" s="156"/>
      <c r="M26" s="164" t="s">
        <v>140</v>
      </c>
      <c r="N26" s="2"/>
      <c r="O26" s="2"/>
      <c r="P26" s="2"/>
      <c r="Q26" s="2"/>
      <c r="R26" s="2"/>
    </row>
    <row r="27" spans="1:18" s="1" customFormat="1"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s="1" customFormat="1"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row>
    <row r="49" spans="1:13" ht="58" x14ac:dyDescent="0.35">
      <c r="A49" s="140"/>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1" t="s">
        <v>93</v>
      </c>
      <c r="B72" s="142"/>
      <c r="C72" s="142"/>
      <c r="D72" s="142"/>
      <c r="E72" s="142"/>
      <c r="F72" s="142"/>
      <c r="G72" s="142"/>
      <c r="H72" s="142"/>
      <c r="I72" s="142"/>
      <c r="J72" s="142"/>
      <c r="K72" s="142"/>
      <c r="L72" s="143"/>
      <c r="M72" s="2"/>
      <c r="N72" s="2"/>
      <c r="O72" s="2"/>
      <c r="P72" s="2"/>
      <c r="Q72" s="2"/>
      <c r="R72" s="2"/>
    </row>
    <row r="73" spans="1:18" s="1" customFormat="1"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43.5"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1" t="s">
        <v>92</v>
      </c>
      <c r="B97" s="142"/>
      <c r="C97" s="142"/>
      <c r="D97" s="142"/>
      <c r="E97" s="142"/>
      <c r="F97" s="142"/>
      <c r="G97" s="142"/>
      <c r="H97" s="142"/>
      <c r="I97" s="142"/>
      <c r="J97" s="142"/>
      <c r="K97" s="142"/>
      <c r="L97" s="143"/>
      <c r="M97" s="2"/>
      <c r="N97" s="2"/>
      <c r="O97" s="2"/>
      <c r="P97" s="2"/>
      <c r="Q97" s="2"/>
      <c r="R97" s="2"/>
    </row>
    <row r="98" spans="1:18" ht="45" customHeight="1" x14ac:dyDescent="0.35">
      <c r="A98" s="151" t="s">
        <v>42</v>
      </c>
      <c r="B98" s="40" t="s">
        <v>43</v>
      </c>
      <c r="C98" s="40" t="s">
        <v>44</v>
      </c>
      <c r="D98" s="149" t="s">
        <v>104</v>
      </c>
      <c r="E98" s="149"/>
      <c r="F98" s="149"/>
      <c r="G98" s="149"/>
      <c r="H98" s="149"/>
      <c r="I98" s="149"/>
      <c r="J98" s="149"/>
      <c r="K98" s="149"/>
      <c r="L98" s="150"/>
      <c r="M98" s="2"/>
    </row>
    <row r="99" spans="1:18" ht="15" customHeight="1" x14ac:dyDescent="0.35">
      <c r="A99" s="153"/>
      <c r="B99" s="41" t="s">
        <v>45</v>
      </c>
      <c r="C99" s="41" t="s">
        <v>45</v>
      </c>
      <c r="D99" s="133"/>
      <c r="E99" s="133"/>
      <c r="F99" s="133"/>
      <c r="G99" s="133"/>
      <c r="H99" s="133"/>
      <c r="I99" s="133"/>
      <c r="J99" s="133"/>
      <c r="K99" s="133"/>
      <c r="L99" s="134"/>
      <c r="M99" s="2"/>
    </row>
    <row r="100" spans="1:18" ht="15" customHeight="1" x14ac:dyDescent="0.35">
      <c r="A100" s="4" t="s">
        <v>38</v>
      </c>
      <c r="B100" s="91">
        <v>0.44</v>
      </c>
      <c r="C100" s="91">
        <v>0.85</v>
      </c>
      <c r="D100" s="133"/>
      <c r="E100" s="133"/>
      <c r="F100" s="133"/>
      <c r="G100" s="133"/>
      <c r="H100" s="133"/>
      <c r="I100" s="133"/>
      <c r="J100" s="133"/>
      <c r="K100" s="133"/>
      <c r="L100" s="134"/>
      <c r="M100" s="2"/>
    </row>
    <row r="101" spans="1:18" ht="29" x14ac:dyDescent="0.35">
      <c r="A101" s="67" t="s">
        <v>46</v>
      </c>
      <c r="B101" s="91">
        <v>0</v>
      </c>
      <c r="C101" s="91">
        <v>0</v>
      </c>
      <c r="D101" s="133"/>
      <c r="E101" s="133"/>
      <c r="F101" s="133"/>
      <c r="G101" s="133"/>
      <c r="H101" s="133"/>
      <c r="I101" s="133"/>
      <c r="J101" s="133"/>
      <c r="K101" s="133"/>
      <c r="L101" s="134"/>
      <c r="M101" s="2"/>
    </row>
    <row r="102" spans="1:18" ht="15" customHeight="1" x14ac:dyDescent="0.35">
      <c r="A102" s="22" t="s">
        <v>24</v>
      </c>
      <c r="B102" s="91">
        <v>0</v>
      </c>
      <c r="C102" s="91">
        <v>0.68</v>
      </c>
      <c r="D102" s="133"/>
      <c r="E102" s="133"/>
      <c r="F102" s="133"/>
      <c r="G102" s="133"/>
      <c r="H102" s="133"/>
      <c r="I102" s="133"/>
      <c r="J102" s="133"/>
      <c r="K102" s="133"/>
      <c r="L102" s="134"/>
      <c r="M102" s="2"/>
    </row>
    <row r="103" spans="1:18" ht="15" customHeight="1" x14ac:dyDescent="0.35">
      <c r="A103" s="4" t="s">
        <v>25</v>
      </c>
      <c r="B103" s="91">
        <v>0</v>
      </c>
      <c r="C103" s="91">
        <v>0.96</v>
      </c>
      <c r="D103" s="133"/>
      <c r="E103" s="133"/>
      <c r="F103" s="133"/>
      <c r="G103" s="133"/>
      <c r="H103" s="133"/>
      <c r="I103" s="133"/>
      <c r="J103" s="133"/>
      <c r="K103" s="133"/>
      <c r="L103" s="134"/>
      <c r="M103" s="2"/>
    </row>
    <row r="104" spans="1:18" ht="15" customHeight="1" x14ac:dyDescent="0.35">
      <c r="A104" s="4" t="s">
        <v>40</v>
      </c>
      <c r="B104" s="91">
        <v>0.45</v>
      </c>
      <c r="C104" s="91">
        <v>0.74</v>
      </c>
      <c r="D104" s="133"/>
      <c r="E104" s="133"/>
      <c r="F104" s="133"/>
      <c r="G104" s="133"/>
      <c r="H104" s="133"/>
      <c r="I104" s="133"/>
      <c r="J104" s="133"/>
      <c r="K104" s="133"/>
      <c r="L104" s="134"/>
      <c r="M104" s="2"/>
    </row>
    <row r="105" spans="1:18" ht="15" customHeight="1" x14ac:dyDescent="0.35">
      <c r="A105" s="4" t="s">
        <v>27</v>
      </c>
      <c r="B105" s="91">
        <v>0.47</v>
      </c>
      <c r="C105" s="91">
        <v>0.85</v>
      </c>
      <c r="D105" s="133"/>
      <c r="E105" s="133"/>
      <c r="F105" s="133"/>
      <c r="G105" s="133"/>
      <c r="H105" s="133"/>
      <c r="I105" s="133"/>
      <c r="J105" s="133"/>
      <c r="K105" s="133"/>
      <c r="L105" s="134"/>
      <c r="M105" s="2"/>
    </row>
    <row r="106" spans="1:18" ht="15" customHeight="1" x14ac:dyDescent="0.35">
      <c r="A106" s="4" t="s">
        <v>28</v>
      </c>
      <c r="B106" s="91">
        <v>0.4</v>
      </c>
      <c r="C106" s="91">
        <v>0.68</v>
      </c>
      <c r="D106" s="133"/>
      <c r="E106" s="133"/>
      <c r="F106" s="133"/>
      <c r="G106" s="133"/>
      <c r="H106" s="133"/>
      <c r="I106" s="133"/>
      <c r="J106" s="133"/>
      <c r="K106" s="133"/>
      <c r="L106" s="134"/>
      <c r="M106" s="2"/>
    </row>
    <row r="107" spans="1:18" ht="15" customHeight="1" x14ac:dyDescent="0.35">
      <c r="A107" s="4" t="s">
        <v>29</v>
      </c>
      <c r="B107" s="91">
        <v>0.5</v>
      </c>
      <c r="C107" s="91">
        <v>0.84</v>
      </c>
      <c r="D107" s="133"/>
      <c r="E107" s="133"/>
      <c r="F107" s="133"/>
      <c r="G107" s="133"/>
      <c r="H107" s="133"/>
      <c r="I107" s="133"/>
      <c r="J107" s="133"/>
      <c r="K107" s="133"/>
      <c r="L107" s="134"/>
      <c r="M107" s="2"/>
    </row>
    <row r="108" spans="1:18" ht="15" customHeight="1" x14ac:dyDescent="0.35">
      <c r="A108" s="4" t="s">
        <v>30</v>
      </c>
      <c r="B108" s="92">
        <v>0.38</v>
      </c>
      <c r="C108" s="91">
        <v>0.73</v>
      </c>
      <c r="D108" s="133"/>
      <c r="E108" s="133"/>
      <c r="F108" s="133"/>
      <c r="G108" s="133"/>
      <c r="H108" s="133"/>
      <c r="I108" s="133"/>
      <c r="J108" s="133"/>
      <c r="K108" s="133"/>
      <c r="L108" s="134"/>
      <c r="M108" s="2"/>
    </row>
    <row r="109" spans="1:18" ht="15" customHeight="1" x14ac:dyDescent="0.35">
      <c r="A109" s="154" t="s">
        <v>47</v>
      </c>
      <c r="B109" s="154" t="s">
        <v>48</v>
      </c>
      <c r="C109" s="154"/>
      <c r="D109" s="152" t="s">
        <v>49</v>
      </c>
      <c r="E109" s="133" t="s">
        <v>105</v>
      </c>
      <c r="F109" s="133"/>
      <c r="G109" s="133"/>
      <c r="H109" s="133"/>
      <c r="I109" s="133"/>
      <c r="J109" s="133"/>
      <c r="K109" s="133"/>
      <c r="L109" s="134"/>
      <c r="M109" s="2"/>
    </row>
    <row r="110" spans="1:18" ht="15" customHeight="1" x14ac:dyDescent="0.35">
      <c r="A110" s="154"/>
      <c r="B110" s="116" t="s">
        <v>50</v>
      </c>
      <c r="C110" s="116" t="s">
        <v>51</v>
      </c>
      <c r="D110" s="152"/>
      <c r="E110" s="133"/>
      <c r="F110" s="133"/>
      <c r="G110" s="133"/>
      <c r="H110" s="133"/>
      <c r="I110" s="133"/>
      <c r="J110" s="133"/>
      <c r="K110" s="133"/>
      <c r="L110" s="134"/>
      <c r="M110" s="2"/>
    </row>
    <row r="111" spans="1:18" ht="15" customHeight="1" x14ac:dyDescent="0.35">
      <c r="A111" s="73" t="s">
        <v>12</v>
      </c>
      <c r="B111" s="90">
        <v>0.2</v>
      </c>
      <c r="C111" s="90">
        <v>75</v>
      </c>
      <c r="D111" s="90">
        <v>0.71</v>
      </c>
      <c r="E111" s="133"/>
      <c r="F111" s="133"/>
      <c r="G111" s="133"/>
      <c r="H111" s="133"/>
      <c r="I111" s="133"/>
      <c r="J111" s="133"/>
      <c r="K111" s="133"/>
      <c r="L111" s="134"/>
      <c r="M111" s="2"/>
    </row>
    <row r="112" spans="1:18" ht="15" customHeight="1" x14ac:dyDescent="0.35">
      <c r="A112" s="73" t="s">
        <v>13</v>
      </c>
      <c r="B112" s="90">
        <v>0.23499999999999999</v>
      </c>
      <c r="C112" s="90">
        <v>93</v>
      </c>
      <c r="D112" s="90">
        <v>0.68</v>
      </c>
      <c r="E112" s="133"/>
      <c r="F112" s="133"/>
      <c r="G112" s="133"/>
      <c r="H112" s="133"/>
      <c r="I112" s="133"/>
      <c r="J112" s="133"/>
      <c r="K112" s="133"/>
      <c r="L112" s="134"/>
      <c r="M112" s="2"/>
    </row>
    <row r="113" spans="1:18" ht="15" customHeight="1" x14ac:dyDescent="0.35">
      <c r="A113" s="73" t="s">
        <v>14</v>
      </c>
      <c r="B113" s="90">
        <v>0.25</v>
      </c>
      <c r="C113" s="90">
        <v>80</v>
      </c>
      <c r="D113" s="90">
        <v>0.3</v>
      </c>
      <c r="E113" s="133"/>
      <c r="F113" s="133"/>
      <c r="G113" s="133"/>
      <c r="H113" s="133"/>
      <c r="I113" s="133"/>
      <c r="J113" s="133"/>
      <c r="K113" s="133"/>
      <c r="L113" s="134"/>
      <c r="M113" s="2"/>
    </row>
    <row r="114" spans="1:18" ht="15" customHeight="1" x14ac:dyDescent="0.35">
      <c r="A114" s="73" t="s">
        <v>15</v>
      </c>
      <c r="B114" s="90">
        <v>0.28999999999999998</v>
      </c>
      <c r="C114" s="90">
        <v>76</v>
      </c>
      <c r="D114" s="90">
        <v>0.5</v>
      </c>
      <c r="E114" s="133"/>
      <c r="F114" s="133"/>
      <c r="G114" s="133"/>
      <c r="H114" s="133"/>
      <c r="I114" s="133"/>
      <c r="J114" s="133"/>
      <c r="K114" s="133"/>
      <c r="L114" s="134"/>
      <c r="M114" s="2"/>
    </row>
    <row r="115" spans="1:18" ht="15" customHeight="1" x14ac:dyDescent="0.35">
      <c r="A115" s="73" t="s">
        <v>16</v>
      </c>
      <c r="B115" s="90">
        <v>0.28999999999999998</v>
      </c>
      <c r="C115" s="90">
        <v>76</v>
      </c>
      <c r="D115" s="90">
        <v>0.5</v>
      </c>
      <c r="E115" s="133"/>
      <c r="F115" s="133"/>
      <c r="G115" s="133"/>
      <c r="H115" s="133"/>
      <c r="I115" s="133"/>
      <c r="J115" s="133"/>
      <c r="K115" s="133"/>
      <c r="L115" s="134"/>
      <c r="M115" s="2"/>
    </row>
    <row r="116" spans="1:18" ht="15" customHeight="1" x14ac:dyDescent="0.35">
      <c r="A116" s="73" t="s">
        <v>17</v>
      </c>
      <c r="B116" s="90">
        <v>0.19</v>
      </c>
      <c r="C116" s="90">
        <v>21</v>
      </c>
      <c r="D116" s="90">
        <v>0.08</v>
      </c>
      <c r="E116" s="133"/>
      <c r="F116" s="133"/>
      <c r="G116" s="133"/>
      <c r="H116" s="133"/>
      <c r="I116" s="133"/>
      <c r="J116" s="133"/>
      <c r="K116" s="133"/>
      <c r="L116" s="134"/>
      <c r="M116" s="2"/>
    </row>
    <row r="117" spans="1:18" ht="15" customHeight="1" x14ac:dyDescent="0.35">
      <c r="A117" s="73" t="s">
        <v>119</v>
      </c>
      <c r="B117" s="90">
        <v>0.32500000000000001</v>
      </c>
      <c r="C117" s="90">
        <v>73</v>
      </c>
      <c r="D117" s="90">
        <v>0.27</v>
      </c>
      <c r="E117" s="133"/>
      <c r="F117" s="133"/>
      <c r="G117" s="133"/>
      <c r="H117" s="133"/>
      <c r="I117" s="133"/>
      <c r="J117" s="133"/>
      <c r="K117" s="133"/>
      <c r="L117" s="134"/>
      <c r="M117" s="2"/>
    </row>
    <row r="118" spans="1:18" ht="15" customHeight="1" x14ac:dyDescent="0.35">
      <c r="A118" s="73" t="s">
        <v>63</v>
      </c>
      <c r="B118" s="90">
        <v>0.19</v>
      </c>
      <c r="C118" s="90">
        <v>21</v>
      </c>
      <c r="D118" s="90">
        <v>0.08</v>
      </c>
      <c r="E118" s="133"/>
      <c r="F118" s="133"/>
      <c r="G118" s="133"/>
      <c r="H118" s="133"/>
      <c r="I118" s="133"/>
      <c r="J118" s="133"/>
      <c r="K118" s="133"/>
      <c r="L118" s="134"/>
      <c r="M118" s="2"/>
    </row>
    <row r="119" spans="1:18" ht="15" customHeight="1" x14ac:dyDescent="0.35">
      <c r="A119" s="73" t="s">
        <v>61</v>
      </c>
      <c r="B119" s="90">
        <v>0.5</v>
      </c>
      <c r="C119" s="90">
        <v>100</v>
      </c>
      <c r="D119" s="90">
        <v>0.11</v>
      </c>
      <c r="E119" s="133"/>
      <c r="F119" s="133"/>
      <c r="G119" s="133"/>
      <c r="H119" s="133"/>
      <c r="I119" s="133"/>
      <c r="J119" s="133"/>
      <c r="K119" s="133"/>
      <c r="L119" s="134"/>
      <c r="M119" s="2"/>
    </row>
    <row r="120" spans="1:18" ht="15" customHeight="1" x14ac:dyDescent="0.35">
      <c r="A120" s="73" t="s">
        <v>18</v>
      </c>
      <c r="B120" s="90">
        <v>0.28000000000000003</v>
      </c>
      <c r="C120" s="90">
        <v>87</v>
      </c>
      <c r="D120" s="90">
        <v>0.8</v>
      </c>
      <c r="E120" s="135"/>
      <c r="F120" s="135"/>
      <c r="G120" s="135"/>
      <c r="H120" s="135"/>
      <c r="I120" s="135"/>
      <c r="J120" s="135"/>
      <c r="K120" s="135"/>
      <c r="L120" s="136"/>
      <c r="M120" s="2"/>
    </row>
    <row r="121" spans="1:18" s="1" customFormat="1" x14ac:dyDescent="0.35">
      <c r="A121" s="151" t="s">
        <v>52</v>
      </c>
      <c r="B121" s="151"/>
      <c r="C121" s="151"/>
      <c r="D121" s="151"/>
      <c r="E121" s="151"/>
      <c r="F121" s="151"/>
      <c r="G121" s="151"/>
      <c r="H121" s="151"/>
      <c r="I121" s="151"/>
      <c r="J121" s="151"/>
      <c r="K121" s="151"/>
      <c r="L121" s="14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s="1" customFormat="1" x14ac:dyDescent="0.35">
      <c r="A125" s="69" t="s">
        <v>53</v>
      </c>
      <c r="B125" s="70"/>
      <c r="C125" s="70"/>
      <c r="D125" s="70"/>
      <c r="E125" s="70"/>
      <c r="F125" s="71"/>
      <c r="G125" s="71"/>
      <c r="H125" s="71"/>
      <c r="I125" s="71"/>
      <c r="J125" s="71"/>
      <c r="K125" s="71"/>
      <c r="L125" s="144"/>
      <c r="M125" s="2"/>
      <c r="N125" s="2"/>
      <c r="O125" s="2"/>
      <c r="P125" s="2"/>
      <c r="Q125" s="2"/>
      <c r="R125" s="2"/>
    </row>
    <row r="126" spans="1:18" s="1" customFormat="1" x14ac:dyDescent="0.35">
      <c r="A126" s="72" t="s">
        <v>54</v>
      </c>
      <c r="B126" s="70"/>
      <c r="C126" s="70"/>
      <c r="D126" s="70"/>
      <c r="E126" s="70"/>
      <c r="F126" s="71"/>
      <c r="G126" s="71"/>
      <c r="H126" s="71"/>
      <c r="I126" s="71"/>
      <c r="J126" s="71"/>
      <c r="K126" s="71"/>
      <c r="L126" s="145"/>
      <c r="M126" s="2"/>
      <c r="N126" s="2"/>
      <c r="O126" s="2"/>
      <c r="P126" s="2"/>
      <c r="Q126" s="2"/>
      <c r="R126" s="2"/>
    </row>
    <row r="127" spans="1:18" s="1" customFormat="1" x14ac:dyDescent="0.35">
      <c r="A127" s="72" t="s">
        <v>55</v>
      </c>
      <c r="B127" s="70"/>
      <c r="C127" s="70"/>
      <c r="D127" s="70"/>
      <c r="E127" s="70"/>
      <c r="F127" s="71"/>
      <c r="G127" s="71"/>
      <c r="H127" s="71"/>
      <c r="I127" s="71"/>
      <c r="J127" s="71"/>
      <c r="K127" s="71"/>
      <c r="L127" s="145"/>
      <c r="M127" s="2"/>
      <c r="N127" s="2"/>
      <c r="O127" s="2"/>
      <c r="P127" s="2"/>
      <c r="Q127" s="2"/>
      <c r="R127" s="2"/>
    </row>
    <row r="128" spans="1:18" s="1" customFormat="1" x14ac:dyDescent="0.35">
      <c r="A128" s="72" t="s">
        <v>56</v>
      </c>
      <c r="B128" s="70"/>
      <c r="C128" s="70"/>
      <c r="D128" s="70"/>
      <c r="E128" s="70"/>
      <c r="F128" s="71"/>
      <c r="G128" s="71"/>
      <c r="H128" s="71"/>
      <c r="I128" s="71"/>
      <c r="J128" s="71"/>
      <c r="K128" s="71"/>
      <c r="L128" s="145"/>
      <c r="M128" s="2"/>
      <c r="N128" s="2"/>
      <c r="O128" s="2"/>
      <c r="P128" s="2"/>
      <c r="Q128" s="2"/>
      <c r="R128" s="2"/>
    </row>
    <row r="129" spans="1:18" s="1" customFormat="1" x14ac:dyDescent="0.35">
      <c r="A129" s="69"/>
      <c r="B129" s="70"/>
      <c r="C129" s="70"/>
      <c r="D129" s="70"/>
      <c r="E129" s="70"/>
      <c r="F129" s="71"/>
      <c r="G129" s="71"/>
      <c r="H129" s="71"/>
      <c r="I129" s="71"/>
      <c r="J129" s="71"/>
      <c r="K129" s="71"/>
      <c r="L129" s="145"/>
      <c r="M129" s="2"/>
      <c r="N129" s="2"/>
      <c r="O129" s="2"/>
      <c r="P129" s="2"/>
      <c r="Q129" s="2"/>
      <c r="R129" s="2"/>
    </row>
    <row r="130" spans="1:18" s="1" customFormat="1" x14ac:dyDescent="0.35">
      <c r="A130" s="69" t="s">
        <v>57</v>
      </c>
      <c r="B130" s="70"/>
      <c r="C130" s="70"/>
      <c r="D130" s="70"/>
      <c r="E130" s="70"/>
      <c r="F130" s="71"/>
      <c r="G130" s="71"/>
      <c r="H130" s="71"/>
      <c r="I130" s="71"/>
      <c r="J130" s="71"/>
      <c r="K130" s="71"/>
      <c r="L130" s="145"/>
      <c r="M130" s="2"/>
      <c r="N130" s="2"/>
      <c r="O130" s="2"/>
      <c r="P130" s="2"/>
      <c r="Q130" s="2"/>
      <c r="R130" s="2"/>
    </row>
    <row r="131" spans="1:18" s="1" customFormat="1" x14ac:dyDescent="0.35">
      <c r="A131" s="72"/>
      <c r="B131" s="70"/>
      <c r="C131" s="70"/>
      <c r="D131" s="70"/>
      <c r="E131" s="70"/>
      <c r="F131" s="71"/>
      <c r="G131" s="71"/>
      <c r="H131" s="71"/>
      <c r="I131" s="71"/>
      <c r="J131" s="71"/>
      <c r="K131" s="71"/>
      <c r="L131" s="145"/>
      <c r="M131" s="2"/>
      <c r="N131" s="2"/>
      <c r="O131" s="2"/>
      <c r="P131" s="2"/>
      <c r="Q131" s="2"/>
      <c r="R131" s="2"/>
    </row>
    <row r="132" spans="1:18" s="1" customFormat="1" x14ac:dyDescent="0.35">
      <c r="A132" s="69"/>
      <c r="B132" s="70"/>
      <c r="C132" s="70"/>
      <c r="D132" s="70"/>
      <c r="E132" s="70"/>
      <c r="F132" s="71"/>
      <c r="G132" s="71"/>
      <c r="H132" s="71"/>
      <c r="I132" s="71"/>
      <c r="J132" s="71"/>
      <c r="K132" s="71"/>
      <c r="L132" s="14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0Liku5CO1cQ6XvA9d6qHnmNEPUpX125ePt0P9bJ0HRDcYoOuIiBcwBQjLlGhARU347/oslEA+oFp8pBRmz6Alg==" saltValue="5FemKscNFaPtiQIrELG9YA==" spinCount="100000" sheet="1" objects="1" scenarios="1"/>
  <mergeCells count="35">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L6:L7"/>
    <mergeCell ref="K27:K28"/>
    <mergeCell ref="L27:L28"/>
  </mergeCells>
  <dataValidations count="21">
    <dataValidation type="decimal" operator="lessThanOrEqual" allowBlank="1" showInputMessage="1" showErrorMessage="1" error="Area treated by BMP cannot exceed the area for this land use" sqref="C84" xr:uid="{6FEC1EDB-BC24-4299-8CC1-76D29850A839}">
      <formula1>$D$17</formula1>
    </dataValidation>
    <dataValidation type="decimal" operator="lessThanOrEqual" allowBlank="1" showInputMessage="1" showErrorMessage="1" error="Area treated by BMP cannot exceed the area for this land use" sqref="C83" xr:uid="{C6F9B09A-C7FC-48F1-8725-A6A6990D6421}">
      <formula1>$D$16</formula1>
    </dataValidation>
    <dataValidation type="decimal" operator="lessThanOrEqual" allowBlank="1" showInputMessage="1" showErrorMessage="1" error="Area treated by BMP cannot exceed the area for this land use" sqref="C82" xr:uid="{3CD4506E-F8A1-42A8-B6D8-266DEB441B80}">
      <formula1>$D$15</formula1>
    </dataValidation>
    <dataValidation type="decimal" operator="lessThanOrEqual" allowBlank="1" showInputMessage="1" showErrorMessage="1" error="Area treated by BMP cannot exceed the area for this land use" sqref="C81" xr:uid="{02E08F86-379D-4A06-BC87-A27FCCDD8528}">
      <formula1>$D$14</formula1>
    </dataValidation>
    <dataValidation type="decimal" operator="lessThanOrEqual" allowBlank="1" showInputMessage="1" showErrorMessage="1" error="Area treated by BMP cannot exceed the area for this land use" sqref="C80" xr:uid="{154AB0D2-E68C-456C-8C5A-A7E80C88BFF0}">
      <formula1>$D$13</formula1>
    </dataValidation>
    <dataValidation type="decimal" operator="lessThanOrEqual" allowBlank="1" showInputMessage="1" showErrorMessage="1" error="Area treated by BMP cannot exceed the area for this land use" sqref="C79" xr:uid="{389F732E-4825-42D6-BAF9-DB1EEFA5C8B4}">
      <formula1>$D$12</formula1>
    </dataValidation>
    <dataValidation type="decimal" operator="lessThanOrEqual" allowBlank="1" showInputMessage="1" showErrorMessage="1" error="Area treated by BMP cannot exceed the area for this land use" sqref="C78" xr:uid="{36E66707-C260-48B0-92FA-499D4C906A51}">
      <formula1>$D$11</formula1>
    </dataValidation>
    <dataValidation type="decimal" operator="lessThanOrEqual" allowBlank="1" showInputMessage="1" showErrorMessage="1" error="Area treated by BMP cannot exceed the area for this land use" sqref="C77" xr:uid="{CD3413D6-C73E-4BA7-8E12-8D198988621D}">
      <formula1>$D$10</formula1>
    </dataValidation>
    <dataValidation type="decimal" operator="lessThanOrEqual" allowBlank="1" showInputMessage="1" showErrorMessage="1" error="Area treated by BMP cannot exceed the area for this land use" sqref="C76" xr:uid="{79FFAF6A-33C7-4B54-B8A6-097A3FD2372D}">
      <formula1>$D$9</formula1>
    </dataValidation>
    <dataValidation type="decimal" operator="lessThanOrEqual" allowBlank="1" showInputMessage="1" showErrorMessage="1" error="Area treated by BMP cannot exceed the area for this land use" sqref="C75" xr:uid="{541262BA-8D3E-4574-85F2-4B2E64A35961}">
      <formula1>$D$8</formula1>
    </dataValidation>
    <dataValidation type="decimal" operator="lessThanOrEqual" allowBlank="1" showInputMessage="1" showErrorMessage="1" error="Area treated by BMP cannot exceed the area for this land use" sqref="B90:K90 B75:B89 D75:K84 C85:K89" xr:uid="{037CA65F-85A5-4AF2-B87D-5E6513407B12}">
      <formula1>$D8</formula1>
    </dataValidation>
    <dataValidation allowBlank="1" showInputMessage="1" sqref="F17 B17:C17 B8:C14 F8:F14 B29:F44" xr:uid="{DDB79CBF-DF6A-4250-A411-8C44C61B76B0}"/>
    <dataValidation type="decimal" operator="lessThanOrEqual" allowBlank="1" showInputMessage="1" showErrorMessage="1" error="Area treated by BMP cannot exceed the area for this land use" sqref="B98:C99" xr:uid="{D083D8DD-AD5E-4909-A7F8-9CAC3EA92847}">
      <formula1>$D6</formula1>
    </dataValidation>
    <dataValidation type="decimal" operator="lessThanOrEqual" allowBlank="1" showInputMessage="1" showErrorMessage="1" error="Area treated by BMP cannot exceed the area for this land use" sqref="B50:K65" xr:uid="{30A8F722-3768-4A9B-843E-38BABED7EB2F}">
      <formula1>$D8</formula1>
    </dataValidation>
    <dataValidation type="decimal" operator="lessThanOrEqual" allowBlank="1" showInputMessage="1" showErrorMessage="1" error="Area treated by BMP cannot exceed the area for this land use" sqref="L121 B124:C124" xr:uid="{E6CBED1F-1B88-4F39-A04F-1ABF800E0E16}">
      <formula1>$F54</formula1>
    </dataValidation>
    <dataValidation type="decimal" operator="greaterThan" allowBlank="1" showInputMessage="1" showErrorMessage="1" error="Must be &gt; 0. If this land use does not exist, enter a very small value (e.g. 0.000001 or less)" sqref="D8:D23" xr:uid="{F8FD244E-3258-46D0-983C-063B35C7F1A5}">
      <formula1>0</formula1>
    </dataValidation>
    <dataValidation errorStyle="warning" allowBlank="1" showInputMessage="1" showErrorMessage="1" error="EMC has been changed" sqref="I8:K17 L29:L44" xr:uid="{94013C2C-AEE7-460B-BE5B-A1EB55A570C0}"/>
    <dataValidation type="decimal" operator="lessThanOrEqual" allowBlank="1" showInputMessage="1" showErrorMessage="1" error="Must be less than or equal to 1" prompt="Must be less than or equal to 1" sqref="D68:K68 C66:E66 K66 D93:K93 C91" xr:uid="{02D6062B-CA3F-4438-9658-1771C0BA31D0}">
      <formula1>1</formula1>
    </dataValidation>
    <dataValidation type="decimal" operator="lessThanOrEqual" allowBlank="1" showInputMessage="1" showErrorMessage="1" error="Must be 1 or less" prompt="Must be 1 or less" sqref="I67:J67 I92:J92" xr:uid="{2C8DF7E3-CA56-4EF2-86FA-BD7CF9969BA7}">
      <formula1>1</formula1>
    </dataValidation>
    <dataValidation type="decimal" operator="lessThanOrEqual" allowBlank="1" showInputMessage="1" showErrorMessage="1" error="Value must be less than 1" prompt="Value must be less than 1" sqref="B68 B93" xr:uid="{051B28E6-B299-49CB-9DF3-D6023F82D4CF}">
      <formula1>1</formula1>
    </dataValidation>
    <dataValidation type="decimal" operator="lessThanOrEqual" allowBlank="1" showInputMessage="1" showErrorMessage="1" error="Value must be 1 or less" prompt="Value must be 1 or less" sqref="B67:H67 C68 K67 B66 F66:J66 B92:H92 C93 K92 B91 D91:K91" xr:uid="{8C2F30DA-C07A-490D-8DFE-B6BC0D954206}">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E6" r:id="rId2" display="Annual Rainfall" xr:uid="{8AE8B027-5A16-4216-BEC6-745C399B71CB}"/>
    <hyperlink ref="A5:L5" r:id="rId3" location="Section_1:_Calculation_of_unadjusted_total_loads" display="SECTION 1: UNADJUSTED TOTAL LOAD " xr:uid="{D750C792-F01F-4EBD-A5D8-EA812B0B381A}"/>
    <hyperlink ref="A47:L47" r:id="rId4" location="Section_3:_Calculations_for_phosphorus_load_reductions_associated_with_BMP_implementation" display="SECTION 3: PHOSPHORUS LOAD REDUCTIONS ASSOCIATED WITH BMP IMPLEMENTATION" xr:uid="{C099B3FF-F377-401B-8A7F-42FE47290A4E}"/>
    <hyperlink ref="A72:L72" r:id="rId5" location="Section_4:_Calculations_for_TSS_load_reductions_associated_with_BMP_implementation" display="TSS LOAD REDUCTIONS ASSOCIATED WITH BMP IMPLEMENTATION" xr:uid="{10906A52-780B-4859-A728-DA805A5876D8}"/>
    <hyperlink ref="A100" r:id="rId6" xr:uid="{384659A9-9C34-42D7-B559-8ABF7AA86BDE}"/>
    <hyperlink ref="A104" r:id="rId7" xr:uid="{FF66E483-A88C-4345-8253-4B93BCF2E5C3}"/>
    <hyperlink ref="A103" r:id="rId8" xr:uid="{C3504A03-771D-4CA5-A0A5-5D7DCDEA1700}"/>
    <hyperlink ref="A127" r:id="rId9" xr:uid="{88CBC1D7-5CD6-47C8-A938-AC3D278A2560}"/>
    <hyperlink ref="A128" r:id="rId10" xr:uid="{0D0766E4-D3A2-43BE-A686-3AE09A8BE2A5}"/>
    <hyperlink ref="A126" r:id="rId11" xr:uid="{9526277E-D407-4482-8FE1-578AC56AABE0}"/>
    <hyperlink ref="A105" r:id="rId12" xr:uid="{9B2D7741-6B47-422A-B2C4-6E7FEF62BB6F}"/>
    <hyperlink ref="A106" r:id="rId13" xr:uid="{13B39FCB-2BDB-46E1-862F-33800D98F5A9}"/>
    <hyperlink ref="A107" r:id="rId14" xr:uid="{B038606E-B76E-4F95-A351-D32EC5E729EC}"/>
    <hyperlink ref="A108" r:id="rId15" xr:uid="{534567DE-FDCB-4D92-81EB-5C997B5B6CD3}"/>
    <hyperlink ref="B122" r:id="rId16" xr:uid="{61255ABE-60EA-48D1-9B42-EB99260B10BF}"/>
    <hyperlink ref="F122" r:id="rId17" xr:uid="{FF76D614-6C92-4DC9-8C97-D14288F2B896}"/>
    <hyperlink ref="E122" r:id="rId18" xr:uid="{33A0343E-30A8-441B-856C-21535CF2CC80}"/>
    <hyperlink ref="G122" r:id="rId19" xr:uid="{7559FAF5-502D-43AF-824D-33FBBFA0358D}"/>
    <hyperlink ref="H122" r:id="rId20" xr:uid="{DA4FDC4E-DD44-429A-A499-77FCCBD3EA73}"/>
    <hyperlink ref="I122" r:id="rId21" xr:uid="{D6DB139A-63D0-4A94-88A3-CFD339B9BD4A}"/>
    <hyperlink ref="J122" r:id="rId22" xr:uid="{41731548-63B2-4984-B248-F68A3622E5FD}"/>
    <hyperlink ref="E27" r:id="rId23" display="Annual Rainfall" xr:uid="{5C021187-B388-414A-8EBE-ACFD8FD03BDD}"/>
    <hyperlink ref="A26:L26" r:id="rId24" location="Section_2:_Calculation_of_adjusted_total_loads" display="SECTION 2: ADJUSTED TOTAL LOAD" xr:uid="{1BC2DFB2-000A-42B0-8780-A8A5DEA19960}"/>
    <hyperlink ref="A97:L97" r:id="rId25" location="Section_5:_Default_values_for_BMP_and_land_use_inputs" display="SECTION 5: BMP AND LAND USE INPUT VALUES" xr:uid="{DD9798EA-F9FA-4DF9-B211-8035741DE3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8"/>
  <sheetViews>
    <sheetView zoomScale="70" zoomScaleNormal="70" workbookViewId="0">
      <selection activeCell="A2" sqref="A2:O2"/>
    </sheetView>
  </sheetViews>
  <sheetFormatPr defaultColWidth="8.81640625" defaultRowHeight="14.5" x14ac:dyDescent="0.35"/>
  <cols>
    <col min="1" max="1" width="28.81640625" style="49" customWidth="1"/>
    <col min="2" max="2" width="18.26953125" style="49" customWidth="1"/>
    <col min="3" max="3" width="12.1796875" style="49" customWidth="1"/>
    <col min="4" max="4" width="13.1796875" style="49" customWidth="1"/>
    <col min="5" max="5" width="12.453125" style="49" customWidth="1"/>
    <col min="6" max="6" width="12" style="49" customWidth="1"/>
    <col min="7" max="7" width="11.453125" style="49" customWidth="1"/>
    <col min="8" max="8" width="11.1796875" style="49" customWidth="1"/>
    <col min="9" max="9" width="11.453125" style="49" bestFit="1" customWidth="1"/>
    <col min="10" max="10" width="11.81640625" style="49" customWidth="1"/>
    <col min="11" max="11" width="11.453125" style="49" customWidth="1"/>
    <col min="12" max="12" width="14" style="49" customWidth="1"/>
    <col min="13" max="13" width="11.453125" style="49" bestFit="1" customWidth="1"/>
    <col min="14" max="14" width="18.453125" style="49" customWidth="1"/>
    <col min="15" max="15" width="11.453125" style="49" bestFit="1" customWidth="1"/>
    <col min="16" max="16384" width="8.81640625" style="49"/>
  </cols>
  <sheetData>
    <row r="1" spans="1:17" s="48" customFormat="1" ht="21" x14ac:dyDescent="0.35">
      <c r="A1" s="53" t="s">
        <v>76</v>
      </c>
      <c r="B1" s="54">
        <f>'Area 1'!F2</f>
        <v>0</v>
      </c>
    </row>
    <row r="2" spans="1:17" s="48" customFormat="1" ht="109.5" customHeight="1" x14ac:dyDescent="0.35">
      <c r="A2" s="174" t="s">
        <v>103</v>
      </c>
      <c r="B2" s="175"/>
      <c r="C2" s="175"/>
      <c r="D2" s="175"/>
      <c r="E2" s="175"/>
      <c r="F2" s="175"/>
      <c r="G2" s="175"/>
      <c r="H2" s="175"/>
      <c r="I2" s="175"/>
      <c r="J2" s="175"/>
      <c r="K2" s="175"/>
      <c r="L2" s="175"/>
      <c r="M2" s="175"/>
      <c r="N2" s="175"/>
      <c r="O2" s="176"/>
    </row>
    <row r="3" spans="1:17" s="48" customFormat="1" ht="21" x14ac:dyDescent="0.35">
      <c r="A3" s="179" t="s">
        <v>75</v>
      </c>
      <c r="B3" s="180"/>
      <c r="C3" s="180"/>
      <c r="D3" s="180"/>
      <c r="E3" s="180"/>
      <c r="F3" s="180"/>
      <c r="G3" s="180"/>
      <c r="H3" s="180"/>
      <c r="I3" s="180"/>
      <c r="J3" s="180"/>
      <c r="K3" s="180"/>
      <c r="L3" s="180"/>
      <c r="M3" s="180"/>
      <c r="N3" s="180"/>
      <c r="O3" s="181"/>
    </row>
    <row r="4" spans="1:17" s="48" customFormat="1" ht="30" customHeight="1" x14ac:dyDescent="0.35">
      <c r="A4" s="74"/>
      <c r="B4" s="74"/>
      <c r="C4" s="75"/>
      <c r="D4" s="182" t="s">
        <v>67</v>
      </c>
      <c r="E4" s="183"/>
      <c r="F4" s="182" t="s">
        <v>68</v>
      </c>
      <c r="G4" s="183"/>
      <c r="H4" s="182" t="s">
        <v>70</v>
      </c>
      <c r="I4" s="183"/>
      <c r="J4" s="182" t="s">
        <v>69</v>
      </c>
      <c r="K4" s="183"/>
      <c r="L4" s="182" t="s">
        <v>71</v>
      </c>
      <c r="M4" s="183"/>
      <c r="N4" s="182" t="s">
        <v>72</v>
      </c>
      <c r="O4" s="183"/>
    </row>
    <row r="5" spans="1:17" s="48" customFormat="1" x14ac:dyDescent="0.35">
      <c r="A5" s="74" t="s">
        <v>65</v>
      </c>
      <c r="B5" s="74" t="s">
        <v>66</v>
      </c>
      <c r="C5" s="74" t="s">
        <v>73</v>
      </c>
      <c r="D5" s="74" t="s">
        <v>59</v>
      </c>
      <c r="E5" s="74" t="s">
        <v>51</v>
      </c>
      <c r="F5" s="74" t="s">
        <v>59</v>
      </c>
      <c r="G5" s="74" t="s">
        <v>51</v>
      </c>
      <c r="H5" s="74" t="s">
        <v>59</v>
      </c>
      <c r="I5" s="74" t="s">
        <v>51</v>
      </c>
      <c r="J5" s="74" t="s">
        <v>59</v>
      </c>
      <c r="K5" s="74" t="s">
        <v>51</v>
      </c>
      <c r="L5" s="74" t="s">
        <v>59</v>
      </c>
      <c r="M5" s="74" t="s">
        <v>51</v>
      </c>
      <c r="N5" s="74" t="s">
        <v>59</v>
      </c>
      <c r="O5" s="74" t="s">
        <v>51</v>
      </c>
    </row>
    <row r="6" spans="1:17" x14ac:dyDescent="0.35">
      <c r="A6" s="76">
        <f>'Area 1'!F3</f>
        <v>1</v>
      </c>
      <c r="B6" s="76">
        <v>1</v>
      </c>
      <c r="C6" s="77">
        <f>'Area 1'!D24</f>
        <v>1.6000000000000004E-8</v>
      </c>
      <c r="D6" s="77">
        <f>'Area 1'!G24</f>
        <v>7.4024853224999999E-9</v>
      </c>
      <c r="E6" s="78">
        <f>'Area 1'!H24</f>
        <v>2.2275292080000003E-6</v>
      </c>
      <c r="F6" s="77">
        <f>'Area 1'!G24-'Area 1'!I45-'Area 1'!L69</f>
        <v>7.4024853224999999E-9</v>
      </c>
      <c r="G6" s="78">
        <f>'Area 1'!H24-'Area 1'!J45-'Area 1'!L94</f>
        <v>2.2275292080000003E-6</v>
      </c>
      <c r="H6" s="77">
        <f>(D6-F6)/D6*100</f>
        <v>0</v>
      </c>
      <c r="I6" s="77">
        <f>(E6-G6)/E6*100</f>
        <v>0</v>
      </c>
      <c r="J6" s="77">
        <f>D6-F6</f>
        <v>0</v>
      </c>
      <c r="K6" s="78">
        <f>E6-G6</f>
        <v>0</v>
      </c>
      <c r="L6" s="77">
        <f>D6/C6</f>
        <v>0.46265533265624986</v>
      </c>
      <c r="M6" s="78">
        <f>E6/C6</f>
        <v>139.2205755</v>
      </c>
      <c r="N6" s="77">
        <f>F6/C6</f>
        <v>0.46265533265624986</v>
      </c>
      <c r="O6" s="78">
        <f>G6/C6</f>
        <v>139.2205755</v>
      </c>
    </row>
    <row r="7" spans="1:17" x14ac:dyDescent="0.35">
      <c r="A7" s="76">
        <f>'Area 2'!F3</f>
        <v>2</v>
      </c>
      <c r="B7" s="76">
        <v>2</v>
      </c>
      <c r="C7" s="77">
        <f>'Area 2'!D24</f>
        <v>1.6000000000000004E-8</v>
      </c>
      <c r="D7" s="77">
        <f>'Area 2'!G24</f>
        <v>7.4024853224999999E-9</v>
      </c>
      <c r="E7" s="78">
        <f>'Area 2'!H24</f>
        <v>2.2275292080000003E-6</v>
      </c>
      <c r="F7" s="77">
        <f>'Area 2'!G24-'Area 2'!I45-'Area 2'!L69</f>
        <v>7.4024853224999999E-9</v>
      </c>
      <c r="G7" s="78">
        <f>'Area 2'!H24-'Area 2'!J45-'Area 2'!L94</f>
        <v>2.2275292080000003E-6</v>
      </c>
      <c r="H7" s="77">
        <f>(D7-F7)/D7*100</f>
        <v>0</v>
      </c>
      <c r="I7" s="77">
        <f>(E7-G7)/E7*100</f>
        <v>0</v>
      </c>
      <c r="J7" s="77">
        <f>D7-F7</f>
        <v>0</v>
      </c>
      <c r="K7" s="78">
        <f>E7-G7</f>
        <v>0</v>
      </c>
      <c r="L7" s="77">
        <f>D7/C7</f>
        <v>0.46265533265624986</v>
      </c>
      <c r="M7" s="78">
        <f>E7/C7</f>
        <v>139.2205755</v>
      </c>
      <c r="N7" s="77">
        <f>F7/C7</f>
        <v>0.46265533265624986</v>
      </c>
      <c r="O7" s="78">
        <f>G7/C7</f>
        <v>139.2205755</v>
      </c>
    </row>
    <row r="8" spans="1:17" x14ac:dyDescent="0.35">
      <c r="A8" s="76">
        <f>'Area 3'!F3</f>
        <v>3</v>
      </c>
      <c r="B8" s="76">
        <v>3</v>
      </c>
      <c r="C8" s="77">
        <f>'Area 3'!D24</f>
        <v>1.6000000000000004E-8</v>
      </c>
      <c r="D8" s="77">
        <f>'Area 3'!G24</f>
        <v>7.4024853224999999E-9</v>
      </c>
      <c r="E8" s="78">
        <f>'Area 3'!H24</f>
        <v>2.2275292080000003E-6</v>
      </c>
      <c r="F8" s="77">
        <f>'Area 3'!G24-'Area 3'!I45-'Area 3'!L69</f>
        <v>7.4024853224999999E-9</v>
      </c>
      <c r="G8" s="78">
        <f>'Area 3'!H24-'Area 3'!J45-'Area 3'!L94</f>
        <v>2.2275292080000003E-6</v>
      </c>
      <c r="H8" s="77">
        <f t="shared" ref="H8:H11" si="0">(D8-F8)/D8*100</f>
        <v>0</v>
      </c>
      <c r="I8" s="77">
        <f t="shared" ref="I8:I11" si="1">(E8-G8)/E8*100</f>
        <v>0</v>
      </c>
      <c r="J8" s="77">
        <f t="shared" ref="J8:J11" si="2">D8-F8</f>
        <v>0</v>
      </c>
      <c r="K8" s="78">
        <f t="shared" ref="K8:K11" si="3">E8-G8</f>
        <v>0</v>
      </c>
      <c r="L8" s="77">
        <f t="shared" ref="L8:L11" si="4">D8/C8</f>
        <v>0.46265533265624986</v>
      </c>
      <c r="M8" s="78">
        <f t="shared" ref="M8:M11" si="5">E8/C8</f>
        <v>139.2205755</v>
      </c>
      <c r="N8" s="77">
        <f t="shared" ref="N8:N11" si="6">F8/C8</f>
        <v>0.46265533265624986</v>
      </c>
      <c r="O8" s="78">
        <f t="shared" ref="O8:O11" si="7">G8/C8</f>
        <v>139.2205755</v>
      </c>
    </row>
    <row r="9" spans="1:17" x14ac:dyDescent="0.35">
      <c r="A9" s="76">
        <f>'Area 4'!F3</f>
        <v>4</v>
      </c>
      <c r="B9" s="76">
        <v>4</v>
      </c>
      <c r="C9" s="77">
        <f>'Area 4'!D24</f>
        <v>1.6000000000000004E-8</v>
      </c>
      <c r="D9" s="77">
        <f>'Area 4'!G24</f>
        <v>7.4024853224999999E-9</v>
      </c>
      <c r="E9" s="78">
        <f>'Area 4'!H24</f>
        <v>2.2275292080000003E-6</v>
      </c>
      <c r="F9" s="77">
        <f>'Area 4'!G24-'Area 4'!I45-'Area 4'!L69</f>
        <v>7.4024853224999999E-9</v>
      </c>
      <c r="G9" s="78">
        <f>'Area 4'!H24-'Area 4'!J45-'Area 4'!L94</f>
        <v>2.2275292080000003E-6</v>
      </c>
      <c r="H9" s="77">
        <f t="shared" si="0"/>
        <v>0</v>
      </c>
      <c r="I9" s="77">
        <f t="shared" si="1"/>
        <v>0</v>
      </c>
      <c r="J9" s="77">
        <f t="shared" si="2"/>
        <v>0</v>
      </c>
      <c r="K9" s="78">
        <f t="shared" si="3"/>
        <v>0</v>
      </c>
      <c r="L9" s="77">
        <f t="shared" si="4"/>
        <v>0.46265533265624986</v>
      </c>
      <c r="M9" s="78">
        <f t="shared" si="5"/>
        <v>139.2205755</v>
      </c>
      <c r="N9" s="77">
        <f t="shared" si="6"/>
        <v>0.46265533265624986</v>
      </c>
      <c r="O9" s="78">
        <f t="shared" si="7"/>
        <v>139.2205755</v>
      </c>
    </row>
    <row r="10" spans="1:17" x14ac:dyDescent="0.35">
      <c r="A10" s="76">
        <f>'Area 5'!F3</f>
        <v>5</v>
      </c>
      <c r="B10" s="76">
        <v>5</v>
      </c>
      <c r="C10" s="77">
        <f>'Area 5'!D24</f>
        <v>1.6000000000000004E-8</v>
      </c>
      <c r="D10" s="77">
        <f>'Area 5'!G24</f>
        <v>7.4024853224999999E-9</v>
      </c>
      <c r="E10" s="78">
        <f>'Area 5'!H24</f>
        <v>2.2275292080000003E-6</v>
      </c>
      <c r="F10" s="77">
        <f>'Area 5'!G24-'Area 5'!I45-'Area 5'!L69</f>
        <v>7.4024853224999999E-9</v>
      </c>
      <c r="G10" s="78">
        <f>'Area 5'!H24-'Area 5'!J45-'Area 5'!L94</f>
        <v>2.2275292080000003E-6</v>
      </c>
      <c r="H10" s="77">
        <f t="shared" si="0"/>
        <v>0</v>
      </c>
      <c r="I10" s="77">
        <f t="shared" si="1"/>
        <v>0</v>
      </c>
      <c r="J10" s="77">
        <f t="shared" si="2"/>
        <v>0</v>
      </c>
      <c r="K10" s="78">
        <f t="shared" si="3"/>
        <v>0</v>
      </c>
      <c r="L10" s="77">
        <f t="shared" si="4"/>
        <v>0.46265533265624986</v>
      </c>
      <c r="M10" s="78">
        <f t="shared" si="5"/>
        <v>139.2205755</v>
      </c>
      <c r="N10" s="77">
        <f t="shared" si="6"/>
        <v>0.46265533265624986</v>
      </c>
      <c r="O10" s="78">
        <f t="shared" si="7"/>
        <v>139.2205755</v>
      </c>
      <c r="Q10" s="51"/>
    </row>
    <row r="11" spans="1:17" x14ac:dyDescent="0.35">
      <c r="A11" s="76">
        <f>'Area 6'!F3</f>
        <v>6</v>
      </c>
      <c r="B11" s="76">
        <v>6</v>
      </c>
      <c r="C11" s="77">
        <f>'Area 6'!D24</f>
        <v>1.6000000000000004E-8</v>
      </c>
      <c r="D11" s="77">
        <f>'Area 6'!G24</f>
        <v>7.4024853224999999E-9</v>
      </c>
      <c r="E11" s="78">
        <f>'Area 6'!H24</f>
        <v>2.2275292080000003E-6</v>
      </c>
      <c r="F11" s="77">
        <f>'Area 6'!G24-'Area 6'!I45-'Area 6'!L69</f>
        <v>7.4024853224999999E-9</v>
      </c>
      <c r="G11" s="78">
        <f>'Area 6'!H24-'Area 6'!J45-'Area 6'!L94</f>
        <v>2.2275292080000003E-6</v>
      </c>
      <c r="H11" s="77">
        <f t="shared" si="0"/>
        <v>0</v>
      </c>
      <c r="I11" s="77">
        <f t="shared" si="1"/>
        <v>0</v>
      </c>
      <c r="J11" s="77">
        <f t="shared" si="2"/>
        <v>0</v>
      </c>
      <c r="K11" s="78">
        <f t="shared" si="3"/>
        <v>0</v>
      </c>
      <c r="L11" s="77">
        <f t="shared" si="4"/>
        <v>0.46265533265624986</v>
      </c>
      <c r="M11" s="78">
        <f t="shared" si="5"/>
        <v>139.2205755</v>
      </c>
      <c r="N11" s="77">
        <f t="shared" si="6"/>
        <v>0.46265533265624986</v>
      </c>
      <c r="O11" s="78">
        <f t="shared" si="7"/>
        <v>139.2205755</v>
      </c>
    </row>
    <row r="12" spans="1:17" x14ac:dyDescent="0.35">
      <c r="A12" s="76">
        <f>'Area 7'!F3</f>
        <v>7</v>
      </c>
      <c r="B12" s="76">
        <v>7</v>
      </c>
      <c r="C12" s="77">
        <f>'Area 7'!D24</f>
        <v>1.6000000000000004E-8</v>
      </c>
      <c r="D12" s="77">
        <f>'Area 7'!G24</f>
        <v>7.4024853224999999E-9</v>
      </c>
      <c r="E12" s="78">
        <f>'Area 6'!H24</f>
        <v>2.2275292080000003E-6</v>
      </c>
      <c r="F12" s="77">
        <f>'Area 7'!G24-'Area 7'!I45-'Area 7'!L69</f>
        <v>7.4024853224999999E-9</v>
      </c>
      <c r="G12" s="78">
        <f>'Area 7'!H24-'Area 7'!J45-'Area 7'!L94</f>
        <v>2.2275292080000003E-6</v>
      </c>
      <c r="H12" s="77">
        <f>(D12-F12)/D12*100</f>
        <v>0</v>
      </c>
      <c r="I12" s="77">
        <f t="shared" ref="I12:I15" si="8">(E12-G12)/E12*100</f>
        <v>0</v>
      </c>
      <c r="J12" s="77">
        <f t="shared" ref="J12:J15" si="9">D12-F12</f>
        <v>0</v>
      </c>
      <c r="K12" s="78">
        <f t="shared" ref="K12:K15" si="10">E12-G12</f>
        <v>0</v>
      </c>
      <c r="L12" s="77">
        <f t="shared" ref="L12:L15" si="11">D12/C12</f>
        <v>0.46265533265624986</v>
      </c>
      <c r="M12" s="78">
        <f t="shared" ref="M12:M15" si="12">E12/C12</f>
        <v>139.2205755</v>
      </c>
      <c r="N12" s="77">
        <f t="shared" ref="N12:N15" si="13">F12/C12</f>
        <v>0.46265533265624986</v>
      </c>
      <c r="O12" s="78">
        <f t="shared" ref="O12:O15" si="14">G12/C12</f>
        <v>139.2205755</v>
      </c>
    </row>
    <row r="13" spans="1:17" x14ac:dyDescent="0.35">
      <c r="A13" s="76">
        <f>'Area 8'!F3</f>
        <v>8</v>
      </c>
      <c r="B13" s="76">
        <v>8</v>
      </c>
      <c r="C13" s="77">
        <f>'Area 8'!D24</f>
        <v>1.6000000000000004E-8</v>
      </c>
      <c r="D13" s="77">
        <f>'Area 8'!G24</f>
        <v>7.4024853224999999E-9</v>
      </c>
      <c r="E13" s="78">
        <f>'Area 8'!H24</f>
        <v>2.2275292080000003E-6</v>
      </c>
      <c r="F13" s="77">
        <f>'Area 8'!G24-'Area 8'!I45-'Area 8'!L69</f>
        <v>7.4024853224999999E-9</v>
      </c>
      <c r="G13" s="78">
        <f>'Area 8'!H24-'Area 8'!J45-'Area 8'!L94</f>
        <v>2.2275292080000003E-6</v>
      </c>
      <c r="H13" s="77">
        <f t="shared" ref="H13:H15" si="15">(D13-F13)/D13*100</f>
        <v>0</v>
      </c>
      <c r="I13" s="77">
        <f t="shared" si="8"/>
        <v>0</v>
      </c>
      <c r="J13" s="77">
        <f t="shared" si="9"/>
        <v>0</v>
      </c>
      <c r="K13" s="78">
        <f t="shared" si="10"/>
        <v>0</v>
      </c>
      <c r="L13" s="77">
        <f t="shared" si="11"/>
        <v>0.46265533265624986</v>
      </c>
      <c r="M13" s="78">
        <f t="shared" si="12"/>
        <v>139.2205755</v>
      </c>
      <c r="N13" s="77">
        <f t="shared" si="13"/>
        <v>0.46265533265624986</v>
      </c>
      <c r="O13" s="78">
        <f t="shared" si="14"/>
        <v>139.2205755</v>
      </c>
    </row>
    <row r="14" spans="1:17" x14ac:dyDescent="0.35">
      <c r="A14" s="76">
        <f>'Area 9'!F3</f>
        <v>9</v>
      </c>
      <c r="B14" s="76">
        <v>9</v>
      </c>
      <c r="C14" s="77">
        <f>'Area 9'!D24</f>
        <v>1.6000000000000004E-8</v>
      </c>
      <c r="D14" s="77">
        <f>'Area 9'!G24</f>
        <v>7.4024853224999999E-9</v>
      </c>
      <c r="E14" s="78">
        <f>'Area 9'!H24</f>
        <v>2.2275292080000003E-6</v>
      </c>
      <c r="F14" s="77">
        <f>'Area 9'!G24-'Area 9'!I45-'Area 9'!L69</f>
        <v>7.4024853224999999E-9</v>
      </c>
      <c r="G14" s="78">
        <f>'Area 9'!H24-'Area 9'!J45-'Area 9'!L94</f>
        <v>2.2275292080000003E-6</v>
      </c>
      <c r="H14" s="77">
        <f t="shared" si="15"/>
        <v>0</v>
      </c>
      <c r="I14" s="77">
        <f t="shared" si="8"/>
        <v>0</v>
      </c>
      <c r="J14" s="77">
        <f t="shared" si="9"/>
        <v>0</v>
      </c>
      <c r="K14" s="78">
        <f t="shared" si="10"/>
        <v>0</v>
      </c>
      <c r="L14" s="77">
        <f t="shared" si="11"/>
        <v>0.46265533265624986</v>
      </c>
      <c r="M14" s="78">
        <f t="shared" si="12"/>
        <v>139.2205755</v>
      </c>
      <c r="N14" s="77">
        <f t="shared" si="13"/>
        <v>0.46265533265624986</v>
      </c>
      <c r="O14" s="78">
        <f t="shared" si="14"/>
        <v>139.2205755</v>
      </c>
    </row>
    <row r="15" spans="1:17" x14ac:dyDescent="0.35">
      <c r="A15" s="76">
        <f>'Area 10'!F3</f>
        <v>10</v>
      </c>
      <c r="B15" s="76">
        <v>10</v>
      </c>
      <c r="C15" s="77">
        <f>'Area 10'!D24</f>
        <v>1.6000000000000004E-8</v>
      </c>
      <c r="D15" s="77">
        <f>'Area 10'!G24</f>
        <v>7.4024853224999999E-9</v>
      </c>
      <c r="E15" s="78">
        <f>'Area 10'!H24</f>
        <v>2.2275292080000003E-6</v>
      </c>
      <c r="F15" s="77">
        <f>'Area 10'!G24-'Area 10'!I45-'Area 10'!L69</f>
        <v>7.4024853224999999E-9</v>
      </c>
      <c r="G15" s="78">
        <f>'Area 10'!H24-'Area 10'!J45-'Area 10'!L94</f>
        <v>2.2275292080000003E-6</v>
      </c>
      <c r="H15" s="77">
        <f t="shared" si="15"/>
        <v>0</v>
      </c>
      <c r="I15" s="77">
        <f t="shared" si="8"/>
        <v>0</v>
      </c>
      <c r="J15" s="77">
        <f t="shared" si="9"/>
        <v>0</v>
      </c>
      <c r="K15" s="78">
        <f t="shared" si="10"/>
        <v>0</v>
      </c>
      <c r="L15" s="77">
        <f t="shared" si="11"/>
        <v>0.46265533265624986</v>
      </c>
      <c r="M15" s="78">
        <f t="shared" si="12"/>
        <v>139.2205755</v>
      </c>
      <c r="N15" s="77">
        <f t="shared" si="13"/>
        <v>0.46265533265624986</v>
      </c>
      <c r="O15" s="78">
        <f t="shared" si="14"/>
        <v>139.2205755</v>
      </c>
    </row>
    <row r="16" spans="1:17" s="48" customFormat="1" ht="21" x14ac:dyDescent="0.35">
      <c r="A16" s="177" t="s">
        <v>74</v>
      </c>
      <c r="B16" s="178"/>
      <c r="C16" s="55">
        <f>SUM(C6:C15)</f>
        <v>1.6000000000000008E-7</v>
      </c>
      <c r="D16" s="55">
        <f t="shared" ref="D16:F16" si="16">SUM(D6:D15)</f>
        <v>7.4024853224999994E-8</v>
      </c>
      <c r="E16" s="56">
        <f>SUM(E6:E15)</f>
        <v>2.2275292080000003E-5</v>
      </c>
      <c r="F16" s="55">
        <f t="shared" si="16"/>
        <v>7.4024853224999994E-8</v>
      </c>
      <c r="G16" s="56">
        <f>SUM(G6:G15)-0.63</f>
        <v>-0.62997772470792002</v>
      </c>
      <c r="H16" s="55">
        <f>(D16-F16)/D16*100</f>
        <v>0</v>
      </c>
      <c r="I16" s="55">
        <f>(E16-G16)/E16*100</f>
        <v>2828245.7430295562</v>
      </c>
      <c r="J16" s="55">
        <f>D16-F16</f>
        <v>0</v>
      </c>
      <c r="K16" s="56">
        <f>E16-G16</f>
        <v>0.63</v>
      </c>
      <c r="L16" s="55">
        <f>D16/C16</f>
        <v>0.46265533265624975</v>
      </c>
      <c r="M16" s="56">
        <f>E16/C16</f>
        <v>139.22057549999994</v>
      </c>
      <c r="N16" s="55">
        <f>F16/C16</f>
        <v>0.46265533265624975</v>
      </c>
      <c r="O16" s="56">
        <f>G16/C16</f>
        <v>-3937360.7794244979</v>
      </c>
    </row>
    <row r="17" spans="1:15" x14ac:dyDescent="0.35">
      <c r="A17" s="52"/>
      <c r="B17" s="52"/>
      <c r="C17" s="52"/>
      <c r="D17" s="52"/>
      <c r="E17" s="52"/>
      <c r="F17" s="52"/>
      <c r="G17" s="52"/>
      <c r="H17" s="52"/>
      <c r="I17" s="52"/>
      <c r="J17" s="52"/>
      <c r="K17" s="52"/>
      <c r="L17" s="52"/>
      <c r="M17" s="52"/>
      <c r="N17" s="52"/>
      <c r="O17" s="52"/>
    </row>
    <row r="18" spans="1:15" ht="21" x14ac:dyDescent="0.35">
      <c r="A18" s="179" t="s">
        <v>77</v>
      </c>
      <c r="B18" s="180"/>
      <c r="C18" s="180"/>
      <c r="D18" s="180"/>
      <c r="E18" s="180"/>
      <c r="F18" s="180"/>
      <c r="G18" s="180"/>
      <c r="H18" s="180"/>
      <c r="I18" s="180"/>
      <c r="J18" s="180"/>
      <c r="K18" s="180"/>
      <c r="L18" s="180"/>
      <c r="M18" s="180"/>
      <c r="N18" s="180"/>
      <c r="O18" s="181"/>
    </row>
    <row r="19" spans="1:15" ht="21" customHeight="1" x14ac:dyDescent="0.35">
      <c r="A19" s="79"/>
      <c r="B19" s="182" t="s">
        <v>73</v>
      </c>
      <c r="C19" s="183"/>
      <c r="D19" s="182" t="s">
        <v>69</v>
      </c>
      <c r="E19" s="183"/>
      <c r="F19" s="182"/>
      <c r="G19" s="183"/>
      <c r="H19" s="80"/>
      <c r="I19" s="76"/>
      <c r="J19" s="76"/>
      <c r="K19" s="76"/>
      <c r="L19" s="76"/>
      <c r="M19" s="76"/>
      <c r="N19" s="76"/>
      <c r="O19" s="76"/>
    </row>
    <row r="20" spans="1:15" s="58" customFormat="1" x14ac:dyDescent="0.35">
      <c r="A20" s="81" t="s">
        <v>42</v>
      </c>
      <c r="B20" s="74" t="s">
        <v>59</v>
      </c>
      <c r="C20" s="74" t="s">
        <v>51</v>
      </c>
      <c r="D20" s="74" t="s">
        <v>59</v>
      </c>
      <c r="E20" s="74" t="s">
        <v>51</v>
      </c>
      <c r="F20" s="74"/>
      <c r="G20" s="74"/>
      <c r="H20" s="82"/>
      <c r="I20" s="82"/>
      <c r="J20" s="82"/>
      <c r="K20" s="81"/>
      <c r="L20" s="81"/>
      <c r="M20" s="81"/>
      <c r="N20" s="81"/>
      <c r="O20" s="81"/>
    </row>
    <row r="21" spans="1:15" x14ac:dyDescent="0.35">
      <c r="A21" s="22" t="s">
        <v>38</v>
      </c>
      <c r="B21" s="77">
        <f>SUM('Area 1'!B50:B65)+SUM('Area 2'!B50:B65)+SUM('Area 3'!B50:B65)+SUM('Area 4'!B50:B65)+SUM('Area 5'!B50:B65)+SUM('Area 6'!B50:B65)+SUM('Area 7'!B50:B65)+SUM('Area 8'!B50:B65)+SUM('Area 9'!B50:B65)+SUM('Area 10'!B50:B65)</f>
        <v>0</v>
      </c>
      <c r="C21" s="77">
        <f>SUM('Area 1'!B75:B90)+SUM('Area 2'!B75:B90)+SUM('Area 3'!B75:B90)+SUM('Area 4'!B75:B90)+SUM('Area 5'!B75:B90)+SUM('Area 6'!B75:B90)+SUM('Area 7'!B75:B90)+SUM('Area 8'!B75:B90)+SUM('Area 9'!B75:B90)+SUM('Area 10'!B75:B90)</f>
        <v>0</v>
      </c>
      <c r="D21" s="77">
        <f>'Area 1'!B69+'Area 2'!B69+'Area 3'!B69+'Area 4'!B69+'Area 5'!B69+'Area 6'!B69+'Area 7'!B69+'Area 8'!B69+'Area 9'!B69+'Area 10'!B69</f>
        <v>0</v>
      </c>
      <c r="E21" s="78">
        <f>'Area 1'!B94+'Area 2'!B94+'Area 3'!B94+'Area 4'!B94+'Area 5'!B94+'Area 6'!B94+'Area 7'!B94+'Area 8'!B94+'Area 9'!B94+'Area 10'!B94</f>
        <v>0</v>
      </c>
      <c r="F21" s="76"/>
      <c r="G21" s="76"/>
      <c r="H21" s="76"/>
      <c r="I21" s="76"/>
      <c r="J21" s="76"/>
      <c r="K21" s="76"/>
      <c r="L21" s="76"/>
      <c r="M21" s="76"/>
      <c r="N21" s="76"/>
      <c r="O21" s="76"/>
    </row>
    <row r="22" spans="1:15" ht="29" x14ac:dyDescent="0.35">
      <c r="A22" s="22" t="s">
        <v>39</v>
      </c>
      <c r="B22" s="77">
        <f>SUM('Area 1'!C50:C65)+SUM('Area 2'!C50:C65)+SUM('Area 3'!C50:C65)+SUM('Area 4'!C50:C65)+SUM('Area 5'!C50:C65)+SUM('Area 6'!C50:C65)+SUM('Area 7'!C50:C65)+SUM('Area 8'!C50:C65)+SUM('Area 9'!C50:C65)+SUM('Area 10'!C50:C65)</f>
        <v>0</v>
      </c>
      <c r="C22" s="77">
        <f>SUM('Area 1'!C75:C90)+SUM('Area 2'!C75:C90)+SUM('Area 3'!C75:C90)+SUM('Area 4'!C75:C90)+SUM('Area 5'!C75:C90)+SUM('Area 6'!C75:C90)+SUM('Area 7'!C75:C90)+SUM('Area 8'!C75:C90)+SUM('Area 9'!C75:C90)+SUM('Area 10'!C75:C90)</f>
        <v>0</v>
      </c>
      <c r="D22" s="77">
        <f>'Area 1'!C69+'Area 2'!C69+'Area 3'!C69+'Area 4'!C69+'Area 5'!C69+'Area 6'!C69+'Area 7'!C69+'Area 8'!C69+'Area 9'!C69+'Area 10'!C69</f>
        <v>0</v>
      </c>
      <c r="E22" s="78">
        <f>'Area 1'!C94+'Area 2'!C94+'Area 3'!C94+'Area 4'!C94+'Area 5'!C94+'Area 6'!C94+'Area 7'!C94+'Area 8'!C94+'Area 9'!C94+'Area 10'!C94</f>
        <v>0</v>
      </c>
      <c r="F22" s="76"/>
      <c r="G22" s="76"/>
      <c r="H22" s="76"/>
      <c r="I22" s="76"/>
      <c r="J22" s="76"/>
      <c r="K22" s="76"/>
      <c r="L22" s="76"/>
      <c r="M22" s="76"/>
      <c r="N22" s="76"/>
      <c r="O22" s="76"/>
    </row>
    <row r="23" spans="1:15" x14ac:dyDescent="0.35">
      <c r="A23" s="22" t="s">
        <v>24</v>
      </c>
      <c r="B23" s="77">
        <f>SUM('Area 1'!D50:D65)+SUM('Area 2'!D50:D65)+SUM('Area 3'!D50:D65)+SUM('Area 4'!D50:D65)+SUM('Area 5'!D50:D65)+SUM('Area 6'!D50:D65)+SUM('Area 7'!D50:D65)+SUM('Area 8'!D50:D65)+SUM('Area 9'!D50:D65)+SUM('Area 10'!D50:D65)</f>
        <v>0</v>
      </c>
      <c r="C23" s="77">
        <f>SUM('Area 1'!D75:D90)+SUM('Area 2'!D75:D90)+SUM('Area 3'!D75:D90)+SUM('Area 4'!D75:D90)+SUM('Area 5'!D75:D90)+SUM('Area 6'!D75:D90)+SUM('Area 7'!D75:D90)+SUM('Area 8'!D75:D90)+SUM('Area 9'!D75:D90)+SUM('Area 10'!D75:D90)</f>
        <v>0</v>
      </c>
      <c r="D23" s="77">
        <f>'Area 1'!D69+'Area 2'!D69+'Area 3'!D69+'Area 4'!D69+'Area 5'!D69+'Area 6'!D69+'Area 7'!D69+'Area 8'!D69+'Area 9'!D69+'Area 10'!D69</f>
        <v>0</v>
      </c>
      <c r="E23" s="78">
        <f>'Area 1'!D94+'Area 2'!D94+'Area 3'!D94+'Area 4'!D94+'Area 5'!D94+'Area 6'!D94+'Area 7'!D94+'Area 8'!D94+'Area 9'!D94+'Area 10'!D94</f>
        <v>0</v>
      </c>
      <c r="F23" s="76"/>
      <c r="G23" s="78"/>
      <c r="H23" s="76"/>
      <c r="I23" s="76"/>
      <c r="J23" s="76"/>
      <c r="K23" s="76"/>
      <c r="L23" s="76"/>
      <c r="M23" s="76"/>
      <c r="N23" s="76"/>
      <c r="O23" s="76"/>
    </row>
    <row r="24" spans="1:15" x14ac:dyDescent="0.35">
      <c r="A24" s="22" t="s">
        <v>25</v>
      </c>
      <c r="B24" s="77">
        <f>SUM('Area 1'!E50:E65)+SUM('Area 2'!E50:E65)+SUM('Area 3'!E50:E65)+SUM('Area 4'!E50:E65)+SUM('Area 5'!E50:E65)+SUM('Area 6'!E50:E65)+SUM('Area 7'!E50:E65)+SUM('Area 8'!E50:E65)+SUM('Area 9'!E50:E65)+SUM('Area 10'!E50:E65)</f>
        <v>0</v>
      </c>
      <c r="C24" s="77">
        <f>SUM('Area 1'!E75:E90)+SUM('Area 2'!E75:E90)+SUM('Area 3'!E75:E90)+SUM('Area 4'!E75:E90)+SUM('Area 5'!E75:E90)+SUM('Area 6'!E75:E90)+SUM('Area 7'!E75:E90)+SUM('Area 8'!E75:E90)+SUM('Area 9'!E75:E90)+SUM('Area 10'!E75:E90)</f>
        <v>0</v>
      </c>
      <c r="D24" s="77">
        <f>'Area 1'!E69+'Area 2'!E69+'Area 3'!E69+'Area 4'!E69+'Area 5'!E69+'Area 6'!E69+'Area 7'!E69+'Area 8'!E69+'Area 9'!E69+'Area 10'!E69</f>
        <v>0</v>
      </c>
      <c r="E24" s="78">
        <f>'Area 1'!E94+'Area 2'!E94+'Area 3'!E94+'Area 4'!E94+'Area 5'!E94+'Area 6'!E94+'Area 7'!E94+'Area 8'!E94+'Area 9'!E94+'Area 10'!E94</f>
        <v>0</v>
      </c>
      <c r="F24" s="76"/>
      <c r="G24" s="76"/>
      <c r="H24" s="76"/>
      <c r="I24" s="76"/>
      <c r="J24" s="76"/>
      <c r="K24" s="76"/>
      <c r="L24" s="76"/>
      <c r="M24" s="76"/>
      <c r="N24" s="76"/>
      <c r="O24" s="76"/>
    </row>
    <row r="25" spans="1:15" x14ac:dyDescent="0.35">
      <c r="A25" s="22" t="s">
        <v>40</v>
      </c>
      <c r="B25" s="77">
        <f>SUM('Area 1'!F50:F65)+SUM('Area 2'!F50:F65)+SUM('Area 3'!F50:F65)+SUM('Area 4'!F50:F65)+SUM('Area 5'!F50:F65)+SUM('Area 6'!F50:F65)+SUM('Area 7'!F50:F65)+SUM('Area 8'!F50:F65)+SUM('Area 9'!F50:F65)+SUM('Area 10'!F50:F65)</f>
        <v>0</v>
      </c>
      <c r="C25" s="77">
        <f>SUM('Area 1'!F75:F90)+SUM('Area 2'!F75:F90)+SUM('Area 3'!F75:F90)+SUM('Area 4'!F75:F90)+SUM('Area 5'!F75:F90)+SUM('Area 6'!F75:F90)+SUM('Area 7'!F75:F90)+SUM('Area 8'!F75:F90)+SUM('Area 9'!F75:F90)+SUM('Area 10'!F75:F90)</f>
        <v>0</v>
      </c>
      <c r="D25" s="77">
        <f>'Area 1'!F69+'Area 2'!F69+'Area 3'!F69+'Area 4'!F69+'Area 5'!F69+'Area 6'!F69+'Area 7'!F69+'Area 8'!F69+'Area 9'!F69+'Area 10'!F69</f>
        <v>0</v>
      </c>
      <c r="E25" s="78">
        <f>'Area 1'!F94+'Area 2'!F94+'Area 3'!F94+'Area 4'!F94+'Area 5'!F94+'Area 6'!F94+'Area 7'!F94+'Area 8'!F94+'Area 9'!F94+'Area 10'!F94</f>
        <v>0</v>
      </c>
      <c r="F25" s="76"/>
      <c r="G25" s="76"/>
      <c r="H25" s="76"/>
      <c r="I25" s="76"/>
      <c r="J25" s="76"/>
      <c r="K25" s="76"/>
      <c r="L25" s="76"/>
      <c r="M25" s="76"/>
      <c r="N25" s="76"/>
      <c r="O25" s="76"/>
    </row>
    <row r="26" spans="1:15" x14ac:dyDescent="0.35">
      <c r="A26" s="22" t="s">
        <v>27</v>
      </c>
      <c r="B26" s="77">
        <f>SUM('Area 1'!G50:G65)+SUM('Area 2'!G50:G65)+SUM('Area 3'!G50:G65)+SUM('Area 4'!G50:G65)+SUM('Area 5'!G50:G65)+SUM('Area 6'!G50:G65)+SUM('Area 7'!G50:G65)+SUM('Area 8'!G50:G65)+SUM('Area 9'!G50:G65)+SUM('Area 10'!G50:G65)</f>
        <v>0</v>
      </c>
      <c r="C26" s="77">
        <f>SUM('Area 1'!G75:G90)+SUM('Area 2'!G75:G90)+SUM('Area 3'!G75:G90)+SUM('Area 4'!G75:G90)+SUM('Area 5'!G75:G90)+SUM('Area 6'!G75:G90)+SUM('Area 7'!G75:G90)+SUM('Area 8'!G75:G90)+SUM('Area 9'!G75:G90)+SUM('Area 10'!G75:G90)</f>
        <v>0</v>
      </c>
      <c r="D26" s="77">
        <f>'Area 1'!G69+'Area 2'!G69+'Area 3'!G69+'Area 4'!G69+'Area 5'!G69+'Area 6'!G69+'Area 7'!G69+'Area 8'!G69+'Area 9'!G69+'Area 10'!G69</f>
        <v>0</v>
      </c>
      <c r="E26" s="78">
        <f>'Area 1'!G94+'Area 2'!G94+'Area 3'!G94+'Area 4'!G94+'Area 5'!G94+'Area 6'!G94+'Area 7'!G94+'Area 8'!G94+'Area 9'!G94+'Area 10'!G94</f>
        <v>0</v>
      </c>
      <c r="F26" s="76"/>
      <c r="G26" s="76"/>
      <c r="H26" s="76"/>
      <c r="I26" s="76"/>
      <c r="J26" s="76"/>
      <c r="K26" s="76"/>
      <c r="L26" s="76"/>
      <c r="M26" s="76"/>
      <c r="N26" s="76"/>
      <c r="O26" s="76"/>
    </row>
    <row r="27" spans="1:15" x14ac:dyDescent="0.35">
      <c r="A27" s="22" t="s">
        <v>28</v>
      </c>
      <c r="B27" s="77">
        <f>SUM('Area 1'!H50:H65)+SUM('Area 2'!H50:H65)+SUM('Area 3'!H50:H65)+SUM('Area 4'!H50:H65)+SUM('Area 5'!H50:H65)+SUM('Area 6'!H50:H65)+SUM('Area 7'!H50:H65)+SUM('Area 8'!H50:H65)+SUM('Area 9'!H50:H65)+SUM('Area 10'!H50:H65)</f>
        <v>0</v>
      </c>
      <c r="C27" s="77">
        <f>SUM('Area 1'!H75:H90)+SUM('Area 2'!H75:H90)+SUM('Area 3'!H75:H90)+SUM('Area 4'!H75:H90)+SUM('Area 5'!H75:H90)+SUM('Area 6'!H75:H90)+SUM('Area 7'!H75:H90)+SUM('Area 8'!H75:H90)+SUM('Area 9'!H75:H90)+SUM('Area 10'!H75:H90)</f>
        <v>0</v>
      </c>
      <c r="D27" s="77">
        <f>'Area 1'!H69+'Area 2'!H69+'Area 3'!H69+'Area 4'!H69+'Area 5'!H69+'Area 6'!H69+'Area 7'!H69+'Area 8'!H69+'Area 9'!H69+'Area 10'!H69</f>
        <v>0</v>
      </c>
      <c r="E27" s="78">
        <f>'Area 1'!H94+'Area 2'!H94+'Area 3'!H94+'Area 4'!H94+'Area 5'!H94+'Area 6'!H94+'Area 7'!H94+'Area 8'!H94+'Area 9'!H94+'Area 10'!H94</f>
        <v>0</v>
      </c>
      <c r="F27" s="76"/>
      <c r="G27" s="76"/>
      <c r="H27" s="76"/>
      <c r="I27" s="76"/>
      <c r="J27" s="76"/>
      <c r="K27" s="76"/>
      <c r="L27" s="76"/>
      <c r="M27" s="76"/>
      <c r="N27" s="76"/>
      <c r="O27" s="76"/>
    </row>
    <row r="28" spans="1:15" x14ac:dyDescent="0.35">
      <c r="A28" s="22" t="s">
        <v>29</v>
      </c>
      <c r="B28" s="77">
        <f>SUM('Area 1'!I50:I65)+SUM('Area 2'!I50:I65)+SUM('Area 3'!I50:I65)+SUM('Area 4'!I50:I65)+SUM('Area 5'!I50:I65)+SUM('Area 6'!I50:I65)+SUM('Area 7'!I50:I65)+SUM('Area 8'!I50:I65)+SUM('Area 9'!I50:I65)+SUM('Area 10'!I50:I65)</f>
        <v>0</v>
      </c>
      <c r="C28" s="77">
        <f>SUM('Area 1'!I75:I90)+SUM('Area 2'!I75:I90)+SUM('Area 3'!I75:I90)+SUM('Area 4'!I75:I90)+SUM('Area 5'!I75:I90)+SUM('Area 6'!I75:I90)+SUM('Area 7'!I75:I90)+SUM('Area 8'!I75:I90)+SUM('Area 9'!I75:I90)+SUM('Area 10'!I75:I90)</f>
        <v>0</v>
      </c>
      <c r="D28" s="77">
        <f>'Area 1'!I69+'Area 2'!I69+'Area 3'!I69+'Area 4'!I69+'Area 5'!I69+'Area 6'!I69+'Area 7'!I69+'Area 8'!I69+'Area 9'!I69+'Area 10'!I69</f>
        <v>0</v>
      </c>
      <c r="E28" s="78">
        <f>'Area 1'!I94+'Area 2'!I94+'Area 3'!I94+'Area 4'!I94+'Area 5'!I94+'Area 6'!I94+'Area 7'!I94+'Area 8'!I94+'Area 9'!I94+'Area 10'!I94</f>
        <v>0</v>
      </c>
      <c r="F28" s="76"/>
      <c r="G28" s="76"/>
      <c r="H28" s="76"/>
      <c r="I28" s="76"/>
      <c r="J28" s="76"/>
      <c r="K28" s="76"/>
      <c r="L28" s="76"/>
      <c r="M28" s="76"/>
      <c r="N28" s="76"/>
      <c r="O28" s="76"/>
    </row>
    <row r="29" spans="1:15" x14ac:dyDescent="0.35">
      <c r="A29" s="22" t="s">
        <v>30</v>
      </c>
      <c r="B29" s="77">
        <f>SUM('Area 1'!J50:J65)+SUM('Area 2'!J50:J65)+SUM('Area 3'!J50:J65)+SUM('Area 4'!J50:J65)+SUM('Area 5'!J50:J65)+SUM('Area 6'!J50:J65)+SUM('Area 7'!J50:J65)+SUM('Area 8'!J50:J65)+SUM('Area 9'!J50:J65)+SUM('Area 10'!J50:J65)</f>
        <v>0</v>
      </c>
      <c r="C29" s="77">
        <f>SUM('Area 1'!J75:J90)+SUM('Area 2'!J75:J90)+SUM('Area 3'!J75:J90)+SUM('Area 4'!J75:J90)+SUM('Area 5'!J75:J90)+SUM('Area 6'!J75:J90)+SUM('Area 7'!J75:J90)+SUM('Area 8'!J75:J90)+SUM('Area 9'!J75:J90)+SUM('Area 10'!J75:J90)</f>
        <v>0</v>
      </c>
      <c r="D29" s="77">
        <f>'Area 1'!J69+'Area 2'!J69+'Area 3'!J69+'Area 4'!J69+'Area 5'!J69+'Area 6'!J69+'Area 7'!J69+'Area 8'!J69+'Area 9'!J69+'Area 10'!J69</f>
        <v>0</v>
      </c>
      <c r="E29" s="78">
        <f>'Area 1'!J94+'Area 2'!J94+'Area 3'!J94+'Area 4'!J94+'Area 5'!J94+'Area 6'!J94+'Area 7'!J94+'Area 8'!J94+'Area 9'!J94+'Area 10'!J94</f>
        <v>0</v>
      </c>
      <c r="F29" s="76"/>
      <c r="G29" s="76"/>
      <c r="H29" s="76"/>
      <c r="I29" s="76"/>
      <c r="J29" s="76"/>
      <c r="K29" s="76"/>
      <c r="L29" s="76"/>
      <c r="M29" s="76"/>
      <c r="N29" s="76"/>
      <c r="O29" s="76"/>
    </row>
    <row r="30" spans="1:15" x14ac:dyDescent="0.35">
      <c r="A30" s="22" t="s">
        <v>31</v>
      </c>
      <c r="B30" s="77">
        <f>SUM('Area 1'!K50:K65)+SUM('Area 2'!K50:K65)+SUM('Area 3'!K50:K65)+SUM('Area 4'!K50:K65)+SUM('Area 5'!K50:K65)+SUM('Area 6'!K50:K65)+SUM('Area 7'!K50:K65)+SUM('Area 8'!K50:K65)+SUM('Area 9'!K50:K65)+SUM('Area 10'!K50:K65)</f>
        <v>0</v>
      </c>
      <c r="C30" s="77">
        <f>SUM('Area 1'!K75:K90)+SUM('Area 2'!K75:K90)+SUM('Area 3'!K75:K90)+SUM('Area 4'!K75:K90)+SUM('Area 5'!K75:K90)+SUM('Area 6'!K75:K90)+SUM('Area 7'!K75:K90)+SUM('Area 8'!K75:K90)+SUM('Area 9'!K75:K90)+SUM('Area 10'!K75:K90)</f>
        <v>0</v>
      </c>
      <c r="D30" s="77">
        <f>'Area 1'!K69+'Area 2'!K69+'Area 3'!K69+'Area 4'!K69+'Area 5'!K69+'Area 6'!K69+'Area 7'!K69+'Area 8'!K69+'Area 9'!K69+'Area 10'!K69</f>
        <v>0</v>
      </c>
      <c r="E30" s="78">
        <f>'Area 1'!K94+'Area 2'!K94+'Area 3'!K94+'Area 4'!K94+'Area 5'!K94+'Area 6'!K94+'Area 7'!K94+'Area 8'!K94+'Area 9'!K94+'Area 10'!K94</f>
        <v>0</v>
      </c>
      <c r="F30" s="76"/>
      <c r="G30" s="76"/>
      <c r="H30" s="76"/>
      <c r="I30" s="76"/>
      <c r="J30" s="76"/>
      <c r="K30" s="76"/>
      <c r="L30" s="76"/>
      <c r="M30" s="76"/>
      <c r="N30" s="76"/>
      <c r="O30" s="76"/>
    </row>
    <row r="31" spans="1:15" x14ac:dyDescent="0.35">
      <c r="A31" s="57"/>
      <c r="B31" s="50"/>
      <c r="C31" s="50"/>
      <c r="D31" s="51"/>
      <c r="E31" s="50"/>
    </row>
    <row r="32" spans="1:15" x14ac:dyDescent="0.35">
      <c r="A32" s="57"/>
      <c r="B32" s="50"/>
      <c r="C32" s="50"/>
      <c r="D32" s="51"/>
      <c r="E32" s="50"/>
    </row>
    <row r="33" spans="1:21" s="48" customFormat="1" ht="23.5" x14ac:dyDescent="0.55000000000000004">
      <c r="A33" s="98" t="s">
        <v>108</v>
      </c>
      <c r="B33" s="101"/>
      <c r="C33" s="101"/>
      <c r="D33" s="102"/>
      <c r="E33" s="101"/>
      <c r="F33" s="103"/>
      <c r="G33" s="103"/>
      <c r="H33" s="103"/>
      <c r="I33" s="103"/>
      <c r="J33" s="103"/>
      <c r="K33" s="103"/>
      <c r="L33" s="103"/>
      <c r="M33" s="103"/>
      <c r="N33" s="103"/>
      <c r="O33" s="103"/>
      <c r="P33" s="103"/>
      <c r="Q33" s="103"/>
      <c r="R33" s="103"/>
      <c r="S33" s="103"/>
      <c r="T33" s="103"/>
      <c r="U33" s="103"/>
    </row>
    <row r="34" spans="1:21" s="100" customFormat="1" ht="23.5" x14ac:dyDescent="0.55000000000000004">
      <c r="A34" s="99" t="s">
        <v>131</v>
      </c>
      <c r="B34" s="104"/>
      <c r="C34" s="104"/>
      <c r="D34" s="105"/>
      <c r="E34" s="104"/>
      <c r="F34" s="106"/>
      <c r="G34" s="106"/>
      <c r="H34" s="106"/>
      <c r="I34" s="106"/>
      <c r="J34" s="106"/>
      <c r="K34" s="106"/>
      <c r="L34" s="106"/>
      <c r="M34" s="106"/>
      <c r="N34" s="106"/>
      <c r="O34" s="106"/>
      <c r="P34" s="106"/>
      <c r="Q34" s="106"/>
      <c r="R34" s="106"/>
      <c r="S34" s="106"/>
      <c r="T34" s="106"/>
      <c r="U34" s="106"/>
    </row>
    <row r="35" spans="1:21" s="48" customFormat="1" x14ac:dyDescent="0.35">
      <c r="A35" s="97" t="s">
        <v>1</v>
      </c>
      <c r="B35" s="101" t="s">
        <v>109</v>
      </c>
      <c r="C35" s="101" t="s">
        <v>110</v>
      </c>
      <c r="D35" s="101" t="s">
        <v>111</v>
      </c>
      <c r="E35" s="101" t="s">
        <v>112</v>
      </c>
      <c r="F35" s="101" t="s">
        <v>113</v>
      </c>
      <c r="G35" s="101" t="s">
        <v>114</v>
      </c>
      <c r="H35" s="101" t="s">
        <v>115</v>
      </c>
      <c r="I35" s="101" t="s">
        <v>116</v>
      </c>
      <c r="J35" s="101" t="s">
        <v>117</v>
      </c>
      <c r="K35" s="101" t="s">
        <v>118</v>
      </c>
      <c r="L35" s="101" t="s">
        <v>120</v>
      </c>
      <c r="M35" s="103" t="s">
        <v>121</v>
      </c>
      <c r="N35" s="101" t="s">
        <v>122</v>
      </c>
      <c r="O35" s="103" t="s">
        <v>123</v>
      </c>
      <c r="P35" s="101" t="s">
        <v>124</v>
      </c>
      <c r="Q35" s="103" t="s">
        <v>125</v>
      </c>
      <c r="R35" s="101" t="s">
        <v>126</v>
      </c>
      <c r="S35" s="103" t="s">
        <v>127</v>
      </c>
      <c r="T35" s="101" t="s">
        <v>128</v>
      </c>
      <c r="U35" s="101" t="s">
        <v>129</v>
      </c>
    </row>
    <row r="36" spans="1:21" x14ac:dyDescent="0.35">
      <c r="A36" s="57" t="str">
        <f>'Area 1'!A8</f>
        <v>Commercial</v>
      </c>
      <c r="B36" s="107">
        <f>'Area 1'!$B29</f>
        <v>0.2</v>
      </c>
      <c r="C36" s="107">
        <f>'Area 2'!$B29</f>
        <v>0.2</v>
      </c>
      <c r="D36" s="107">
        <f>'Area 3'!$B29</f>
        <v>0.2</v>
      </c>
      <c r="E36" s="107">
        <f>'Area 4'!$B29</f>
        <v>0.2</v>
      </c>
      <c r="F36" s="107">
        <f>'Area 5'!$B29</f>
        <v>0.2</v>
      </c>
      <c r="G36" s="107">
        <f>'Area 6'!$B29</f>
        <v>0.2</v>
      </c>
      <c r="H36" s="107">
        <f>'Area 7'!$B29</f>
        <v>0.2</v>
      </c>
      <c r="I36" s="107">
        <f>'Area 8'!$B29</f>
        <v>0.2</v>
      </c>
      <c r="J36" s="107">
        <f>'Area 9'!$B29</f>
        <v>0.2</v>
      </c>
      <c r="K36" s="107">
        <f>'Area 10'!$B29</f>
        <v>0.2</v>
      </c>
      <c r="L36" s="109" t="str">
        <f>IF(B36&lt;&gt;'Area 1'!$B$111,"changed"," ")</f>
        <v xml:space="preserve"> </v>
      </c>
      <c r="M36" s="109" t="str">
        <f>IF(C36&lt;&gt;'Area 2'!$B$111,"changed"," ")</f>
        <v xml:space="preserve"> </v>
      </c>
      <c r="N36" s="109" t="str">
        <f>IF(D36&lt;&gt;'Area 3'!$B$111,"changed"," ")</f>
        <v xml:space="preserve"> </v>
      </c>
      <c r="O36" s="109" t="str">
        <f>IF(E36&lt;&gt;'Area 4'!$B$111,"changed"," ")</f>
        <v xml:space="preserve"> </v>
      </c>
      <c r="P36" s="109" t="str">
        <f>IF(F36&lt;&gt;'Area 5'!$B$111,"changed"," ")</f>
        <v xml:space="preserve"> </v>
      </c>
      <c r="Q36" s="109" t="str">
        <f>IF(G36&lt;&gt;'Area 6'!$B$111,"changed"," ")</f>
        <v xml:space="preserve"> </v>
      </c>
      <c r="R36" s="109" t="str">
        <f>IF(H36&lt;&gt;'Area 7'!$B$111,"changed"," ")</f>
        <v xml:space="preserve"> </v>
      </c>
      <c r="S36" s="109" t="str">
        <f>IF(I36&lt;&gt;'Area 8'!$B$111,"changed"," ")</f>
        <v xml:space="preserve"> </v>
      </c>
      <c r="T36" s="109" t="str">
        <f>IF(J36&lt;&gt;'Area 9'!$B$111,"changed"," ")</f>
        <v xml:space="preserve"> </v>
      </c>
      <c r="U36" s="109" t="str">
        <f>IF(K36&lt;&gt;'Area 10'!$B$111,"changed"," ")</f>
        <v xml:space="preserve"> </v>
      </c>
    </row>
    <row r="37" spans="1:21" x14ac:dyDescent="0.35">
      <c r="A37" s="57" t="str">
        <f>'Area 1'!A9</f>
        <v>Industrial</v>
      </c>
      <c r="B37" s="107">
        <f>'Area 1'!$B30</f>
        <v>0.23499999999999999</v>
      </c>
      <c r="C37" s="107">
        <f>'Area 2'!$B30</f>
        <v>0.23499999999999999</v>
      </c>
      <c r="D37" s="107">
        <f>'Area 3'!$B30</f>
        <v>0.23499999999999999</v>
      </c>
      <c r="E37" s="107">
        <f>'Area 4'!$B30</f>
        <v>0.23499999999999999</v>
      </c>
      <c r="F37" s="107">
        <f>'Area 5'!$B30</f>
        <v>0.23499999999999999</v>
      </c>
      <c r="G37" s="107">
        <f>'Area 6'!$B30</f>
        <v>0.23499999999999999</v>
      </c>
      <c r="H37" s="107">
        <f>'Area 7'!$B30</f>
        <v>0.23499999999999999</v>
      </c>
      <c r="I37" s="107">
        <f>'Area 8'!$B30</f>
        <v>0.23499999999999999</v>
      </c>
      <c r="J37" s="107">
        <f>'Area 9'!$B30</f>
        <v>0.23499999999999999</v>
      </c>
      <c r="K37" s="107">
        <f>'Area 10'!$B30</f>
        <v>0.23499999999999999</v>
      </c>
      <c r="L37" s="109" t="str">
        <f>IF(B37&lt;&gt;'Area 1'!$B$112,"changed"," ")</f>
        <v xml:space="preserve"> </v>
      </c>
      <c r="M37" s="109" t="str">
        <f>IF(C37&lt;&gt;'Area 2'!$B$112,"changed"," ")</f>
        <v xml:space="preserve"> </v>
      </c>
      <c r="N37" s="109" t="str">
        <f>IF(D37&lt;&gt;'Area 3'!$B$112,"changed"," ")</f>
        <v xml:space="preserve"> </v>
      </c>
      <c r="O37" s="109" t="str">
        <f>IF(E37&lt;&gt;'Area 4'!$B$112,"changed"," ")</f>
        <v xml:space="preserve"> </v>
      </c>
      <c r="P37" s="109" t="str">
        <f>IF(F37&lt;&gt;'Area 5'!$B$112,"changed"," ")</f>
        <v xml:space="preserve"> </v>
      </c>
      <c r="Q37" s="109" t="str">
        <f>IF(G37&lt;&gt;'Area 6'!$B$112,"changed"," ")</f>
        <v xml:space="preserve"> </v>
      </c>
      <c r="R37" s="109" t="str">
        <f>IF(H37&lt;&gt;'Area 7'!$B$112,"changed"," ")</f>
        <v xml:space="preserve"> </v>
      </c>
      <c r="S37" s="109" t="str">
        <f>IF(I37&lt;&gt;'Area 8'!$B$112,"changed"," ")</f>
        <v xml:space="preserve"> </v>
      </c>
      <c r="T37" s="109" t="str">
        <f>IF(J37&lt;&gt;'Area 9'!$B$112,"changed"," ")</f>
        <v xml:space="preserve"> </v>
      </c>
      <c r="U37" s="109" t="str">
        <f>IF(K37&lt;&gt;'Area 10'!$B$112,"changed"," ")</f>
        <v xml:space="preserve"> </v>
      </c>
    </row>
    <row r="38" spans="1:21" x14ac:dyDescent="0.35">
      <c r="A38" s="57" t="str">
        <f>'Area 1'!A10</f>
        <v>Institutional</v>
      </c>
      <c r="B38" s="107">
        <f>'Area 1'!$B31</f>
        <v>0.25</v>
      </c>
      <c r="C38" s="107">
        <f>'Area 2'!$B31</f>
        <v>0.25</v>
      </c>
      <c r="D38" s="107">
        <f>'Area 3'!$B31</f>
        <v>0.25</v>
      </c>
      <c r="E38" s="107">
        <f>'Area 4'!$B31</f>
        <v>0.25</v>
      </c>
      <c r="F38" s="107">
        <f>'Area 5'!$B31</f>
        <v>0.25</v>
      </c>
      <c r="G38" s="107">
        <f>'Area 6'!$B31</f>
        <v>0.25</v>
      </c>
      <c r="H38" s="107">
        <f>'Area 7'!$B31</f>
        <v>0.25</v>
      </c>
      <c r="I38" s="107">
        <f>'Area 8'!$B31</f>
        <v>0.25</v>
      </c>
      <c r="J38" s="107">
        <f>'Area 9'!$B31</f>
        <v>0.25</v>
      </c>
      <c r="K38" s="107">
        <f>'Area 10'!$B31</f>
        <v>0.25</v>
      </c>
      <c r="L38" s="109" t="str">
        <f>IF(B38&lt;&gt;'Area 1'!$B$113,"changed"," ")</f>
        <v xml:space="preserve"> </v>
      </c>
      <c r="M38" s="109" t="str">
        <f>IF(C38&lt;&gt;'Area 2'!$B$113,"changed"," ")</f>
        <v xml:space="preserve"> </v>
      </c>
      <c r="N38" s="109" t="str">
        <f>IF(D38&lt;&gt;'Area 3'!$B$113,"changed"," ")</f>
        <v xml:space="preserve"> </v>
      </c>
      <c r="O38" s="109" t="str">
        <f>IF(E38&lt;&gt;'Area 4'!$B$113,"changed"," ")</f>
        <v xml:space="preserve"> </v>
      </c>
      <c r="P38" s="109" t="str">
        <f>IF(F38&lt;&gt;'Area 5'!$B$113,"changed"," ")</f>
        <v xml:space="preserve"> </v>
      </c>
      <c r="Q38" s="109" t="str">
        <f>IF(G38&lt;&gt;'Area 6'!$B$113,"changed"," ")</f>
        <v xml:space="preserve"> </v>
      </c>
      <c r="R38" s="109" t="str">
        <f>IF(H38&lt;&gt;'Area 7'!$B$113,"changed"," ")</f>
        <v xml:space="preserve"> </v>
      </c>
      <c r="S38" s="109" t="str">
        <f>IF(I38&lt;&gt;'Area 8'!$B$113,"changed"," ")</f>
        <v xml:space="preserve"> </v>
      </c>
      <c r="T38" s="109" t="str">
        <f>IF(J38&lt;&gt;'Area 9'!$B$113,"changed"," ")</f>
        <v xml:space="preserve"> </v>
      </c>
      <c r="U38" s="109" t="str">
        <f>IF(K38&lt;&gt;'Area 10'!$B$113,"changed"," ")</f>
        <v xml:space="preserve"> </v>
      </c>
    </row>
    <row r="39" spans="1:21" x14ac:dyDescent="0.35">
      <c r="A39" s="57" t="str">
        <f>'Area 1'!A11</f>
        <v>Multi-use</v>
      </c>
      <c r="B39" s="107">
        <f>'Area 1'!$B32</f>
        <v>0.28999999999999998</v>
      </c>
      <c r="C39" s="107">
        <f>'Area 2'!$B32</f>
        <v>0.28999999999999998</v>
      </c>
      <c r="D39" s="107">
        <f>'Area 3'!$B32</f>
        <v>0.28999999999999998</v>
      </c>
      <c r="E39" s="107">
        <f>'Area 4'!$B32</f>
        <v>0.28999999999999998</v>
      </c>
      <c r="F39" s="107">
        <f>'Area 5'!$B32</f>
        <v>0.28999999999999998</v>
      </c>
      <c r="G39" s="107">
        <f>'Area 6'!$B32</f>
        <v>0.28999999999999998</v>
      </c>
      <c r="H39" s="107">
        <f>'Area 7'!$B32</f>
        <v>0.28999999999999998</v>
      </c>
      <c r="I39" s="107">
        <f>'Area 8'!$B32</f>
        <v>0.28999999999999998</v>
      </c>
      <c r="J39" s="107">
        <f>'Area 9'!$B32</f>
        <v>0.28999999999999998</v>
      </c>
      <c r="K39" s="107">
        <f>'Area 10'!$B32</f>
        <v>0.28999999999999998</v>
      </c>
      <c r="L39" s="109" t="str">
        <f>IF(B39&lt;&gt;'Area 1'!$B$114,"changed"," ")</f>
        <v xml:space="preserve"> </v>
      </c>
      <c r="M39" s="109" t="str">
        <f>IF(C39&lt;&gt;'Area 2'!$B$114,"changed"," ")</f>
        <v xml:space="preserve"> </v>
      </c>
      <c r="N39" s="109" t="str">
        <f>IF(D39&lt;&gt;'Area 3'!$B$114,"changed"," ")</f>
        <v xml:space="preserve"> </v>
      </c>
      <c r="O39" s="109" t="str">
        <f>IF(E39&lt;&gt;'Area 4'!$B$114,"changed"," ")</f>
        <v xml:space="preserve"> </v>
      </c>
      <c r="P39" s="109" t="str">
        <f>IF(F39&lt;&gt;'Area 5'!$B$114,"changed"," ")</f>
        <v xml:space="preserve"> </v>
      </c>
      <c r="Q39" s="109" t="str">
        <f>IF(G39&lt;&gt;'Area 6'!$B$114,"changed"," ")</f>
        <v xml:space="preserve"> </v>
      </c>
      <c r="R39" s="109" t="str">
        <f>IF(H39&lt;&gt;'Area 7'!$B$114,"changed"," ")</f>
        <v xml:space="preserve"> </v>
      </c>
      <c r="S39" s="109" t="str">
        <f>IF(I39&lt;&gt;'Area 8'!$B$114,"changed"," ")</f>
        <v xml:space="preserve"> </v>
      </c>
      <c r="T39" s="109" t="str">
        <f>IF(J39&lt;&gt;'Area 9'!$B$114,"changed"," ")</f>
        <v xml:space="preserve"> </v>
      </c>
      <c r="U39" s="109" t="str">
        <f>IF(K39&lt;&gt;'Area 10'!$B$114,"changed"," ")</f>
        <v xml:space="preserve"> </v>
      </c>
    </row>
    <row r="40" spans="1:21" x14ac:dyDescent="0.35">
      <c r="A40" s="57" t="str">
        <f>'Area 1'!A12</f>
        <v>Municipal</v>
      </c>
      <c r="B40" s="107">
        <f>'Area 1'!$B33</f>
        <v>0.28999999999999998</v>
      </c>
      <c r="C40" s="107">
        <f>'Area 2'!$B33</f>
        <v>0.28999999999999998</v>
      </c>
      <c r="D40" s="107">
        <f>'Area 3'!$B33</f>
        <v>0.28999999999999998</v>
      </c>
      <c r="E40" s="107">
        <f>'Area 4'!$B33</f>
        <v>0.28999999999999998</v>
      </c>
      <c r="F40" s="107">
        <f>'Area 5'!$B33</f>
        <v>0.28999999999999998</v>
      </c>
      <c r="G40" s="107">
        <f>'Area 6'!$B33</f>
        <v>0.28999999999999998</v>
      </c>
      <c r="H40" s="107">
        <f>'Area 7'!$B33</f>
        <v>0.28999999999999998</v>
      </c>
      <c r="I40" s="107">
        <f>'Area 8'!$B33</f>
        <v>0.28999999999999998</v>
      </c>
      <c r="J40" s="107">
        <f>'Area 9'!$B33</f>
        <v>0.28999999999999998</v>
      </c>
      <c r="K40" s="107">
        <f>'Area 10'!$B33</f>
        <v>0.28999999999999998</v>
      </c>
      <c r="L40" s="109" t="str">
        <f>IF(B40&lt;&gt;'Area 1'!$B$115,"changed"," ")</f>
        <v xml:space="preserve"> </v>
      </c>
      <c r="M40" s="109" t="str">
        <f>IF(C40&lt;&gt;'Area 2'!$B$115,"changed"," ")</f>
        <v xml:space="preserve"> </v>
      </c>
      <c r="N40" s="109" t="str">
        <f>IF(D40&lt;&gt;'Area 3'!$B$115,"changed"," ")</f>
        <v xml:space="preserve"> </v>
      </c>
      <c r="O40" s="109" t="str">
        <f>IF(E40&lt;&gt;'Area 4'!$B$115,"changed"," ")</f>
        <v xml:space="preserve"> </v>
      </c>
      <c r="P40" s="109" t="str">
        <f>IF(F40&lt;&gt;'Area 5'!$B$115,"changed"," ")</f>
        <v xml:space="preserve"> </v>
      </c>
      <c r="Q40" s="109" t="str">
        <f>IF(G40&lt;&gt;'Area 6'!$B$115,"changed"," ")</f>
        <v xml:space="preserve"> </v>
      </c>
      <c r="R40" s="109" t="str">
        <f>IF(H40&lt;&gt;'Area 7'!$B$115,"changed"," ")</f>
        <v xml:space="preserve"> </v>
      </c>
      <c r="S40" s="109" t="str">
        <f>IF(I40&lt;&gt;'Area 8'!$B$115,"changed"," ")</f>
        <v xml:space="preserve"> </v>
      </c>
      <c r="T40" s="109" t="str">
        <f>IF(J40&lt;&gt;'Area 9'!$B$115,"changed"," ")</f>
        <v xml:space="preserve"> </v>
      </c>
      <c r="U40" s="109" t="str">
        <f>IF(K40&lt;&gt;'Area 10'!$B$115,"changed"," ")</f>
        <v xml:space="preserve"> </v>
      </c>
    </row>
    <row r="41" spans="1:21" x14ac:dyDescent="0.35">
      <c r="A41" s="57" t="str">
        <f>'Area 1'!A13</f>
        <v>Open space</v>
      </c>
      <c r="B41" s="107">
        <f>'Area 1'!$B34</f>
        <v>0.19</v>
      </c>
      <c r="C41" s="107">
        <f>'Area 2'!$B34</f>
        <v>0.19</v>
      </c>
      <c r="D41" s="107">
        <f>'Area 3'!$B34</f>
        <v>0.19</v>
      </c>
      <c r="E41" s="107">
        <f>'Area 4'!$B34</f>
        <v>0.19</v>
      </c>
      <c r="F41" s="107">
        <f>'Area 5'!$B34</f>
        <v>0.19</v>
      </c>
      <c r="G41" s="107">
        <f>'Area 6'!$B34</f>
        <v>0.19</v>
      </c>
      <c r="H41" s="107">
        <f>'Area 7'!$B34</f>
        <v>0.19</v>
      </c>
      <c r="I41" s="107">
        <f>'Area 8'!$B34</f>
        <v>0.19</v>
      </c>
      <c r="J41" s="107">
        <f>'Area 9'!$B34</f>
        <v>0.19</v>
      </c>
      <c r="K41" s="107">
        <f>'Area 10'!$B34</f>
        <v>0.19</v>
      </c>
      <c r="L41" s="109" t="str">
        <f>IF(B41&lt;&gt;'Area 1'!$B$116,"changed"," ")</f>
        <v xml:space="preserve"> </v>
      </c>
      <c r="M41" s="109" t="str">
        <f>IF(C41&lt;&gt;'Area 2'!$B$116,"changed"," ")</f>
        <v xml:space="preserve"> </v>
      </c>
      <c r="N41" s="109" t="str">
        <f>IF(D41&lt;&gt;'Area 3'!$B$116,"changed"," ")</f>
        <v xml:space="preserve"> </v>
      </c>
      <c r="O41" s="109" t="str">
        <f>IF(E41&lt;&gt;'Area 4'!$B$116,"changed"," ")</f>
        <v xml:space="preserve"> </v>
      </c>
      <c r="P41" s="109" t="str">
        <f>IF(F41&lt;&gt;'Area 5'!$B$116,"changed"," ")</f>
        <v xml:space="preserve"> </v>
      </c>
      <c r="Q41" s="109" t="str">
        <f>IF(G41&lt;&gt;'Area 6'!$B$116,"changed"," ")</f>
        <v xml:space="preserve"> </v>
      </c>
      <c r="R41" s="109" t="str">
        <f>IF(H41&lt;&gt;'Area 7'!$B$116,"changed"," ")</f>
        <v xml:space="preserve"> </v>
      </c>
      <c r="S41" s="109" t="str">
        <f>IF(I41&lt;&gt;'Area 8'!$B$116,"changed"," ")</f>
        <v xml:space="preserve"> </v>
      </c>
      <c r="T41" s="109" t="str">
        <f>IF(J41&lt;&gt;'Area 9'!$B$116,"changed"," ")</f>
        <v xml:space="preserve"> </v>
      </c>
      <c r="U41" s="109" t="str">
        <f>IF(K41&lt;&gt;'Area 10'!$B$116,"changed"," ")</f>
        <v xml:space="preserve"> </v>
      </c>
    </row>
    <row r="42" spans="1:21" x14ac:dyDescent="0.35">
      <c r="A42" s="57" t="str">
        <f>'Area 1'!A14</f>
        <v>Residential</v>
      </c>
      <c r="B42" s="107">
        <f>'Area 1'!$B35</f>
        <v>0.32500000000000001</v>
      </c>
      <c r="C42" s="107">
        <f>'Area 2'!$B35</f>
        <v>0.32500000000000001</v>
      </c>
      <c r="D42" s="107">
        <f>'Area 3'!$B35</f>
        <v>0.32500000000000001</v>
      </c>
      <c r="E42" s="107">
        <f>'Area 4'!$B35</f>
        <v>0.32500000000000001</v>
      </c>
      <c r="F42" s="107">
        <f>'Area 5'!$B35</f>
        <v>0.32500000000000001</v>
      </c>
      <c r="G42" s="107">
        <f>'Area 6'!$B35</f>
        <v>0.32500000000000001</v>
      </c>
      <c r="H42" s="107">
        <f>'Area 7'!$B35</f>
        <v>0.32500000000000001</v>
      </c>
      <c r="I42" s="107">
        <f>'Area 8'!$B35</f>
        <v>0.32500000000000001</v>
      </c>
      <c r="J42" s="107">
        <f>'Area 9'!$B35</f>
        <v>0.32500000000000001</v>
      </c>
      <c r="K42" s="107">
        <f>'Area 10'!$B35</f>
        <v>0.32500000000000001</v>
      </c>
      <c r="L42" s="109" t="str">
        <f>IF(B42&lt;&gt;'Area 1'!$B$117,"changed"," ")</f>
        <v xml:space="preserve"> </v>
      </c>
      <c r="M42" s="109" t="str">
        <f>IF(C42&lt;&gt;'Area 2'!$B$117,"changed"," ")</f>
        <v xml:space="preserve"> </v>
      </c>
      <c r="N42" s="109" t="str">
        <f>IF(D42&lt;&gt;'Area 3'!$B$117,"changed"," ")</f>
        <v xml:space="preserve"> </v>
      </c>
      <c r="O42" s="109" t="str">
        <f>IF(E42&lt;&gt;'Area 4'!$B$117,"changed"," ")</f>
        <v xml:space="preserve"> </v>
      </c>
      <c r="P42" s="109" t="str">
        <f>IF(F42&lt;&gt;'Area 5'!$B$117,"changed"," ")</f>
        <v xml:space="preserve"> </v>
      </c>
      <c r="Q42" s="109" t="str">
        <f>IF(G42&lt;&gt;'Area 6'!$B$117,"changed"," ")</f>
        <v xml:space="preserve"> </v>
      </c>
      <c r="R42" s="109" t="str">
        <f>IF(H42&lt;&gt;'Area 7'!$B$117,"changed"," ")</f>
        <v xml:space="preserve"> </v>
      </c>
      <c r="S42" s="109" t="str">
        <f>IF(I42&lt;&gt;'Area 8'!$B$117,"changed"," ")</f>
        <v xml:space="preserve"> </v>
      </c>
      <c r="T42" s="109" t="str">
        <f>IF(J42&lt;&gt;'Area 9'!$B$117,"changed"," ")</f>
        <v xml:space="preserve"> </v>
      </c>
      <c r="U42" s="109" t="str">
        <f>IF(K42&lt;&gt;'Area 10'!$B$117,"changed"," ")</f>
        <v xml:space="preserve"> </v>
      </c>
    </row>
    <row r="43" spans="1:21" x14ac:dyDescent="0.35">
      <c r="A43" s="57" t="str">
        <f>'Area 1'!A15</f>
        <v>Park</v>
      </c>
      <c r="B43" s="107">
        <f>'Area 1'!$B36</f>
        <v>0.19</v>
      </c>
      <c r="C43" s="107">
        <f>'Area 2'!$B36</f>
        <v>0.19</v>
      </c>
      <c r="D43" s="107">
        <f>'Area 3'!$B36</f>
        <v>0.19</v>
      </c>
      <c r="E43" s="107">
        <f>'Area 4'!$B36</f>
        <v>0.19</v>
      </c>
      <c r="F43" s="107">
        <f>'Area 5'!$B36</f>
        <v>0.19</v>
      </c>
      <c r="G43" s="107">
        <f>'Area 6'!$B36</f>
        <v>0.19</v>
      </c>
      <c r="H43" s="107">
        <f>'Area 7'!$B36</f>
        <v>0.19</v>
      </c>
      <c r="I43" s="107">
        <f>'Area 8'!$B36</f>
        <v>0.19</v>
      </c>
      <c r="J43" s="107">
        <f>'Area 9'!$B36</f>
        <v>0.19</v>
      </c>
      <c r="K43" s="107">
        <f>'Area 10'!$B36</f>
        <v>0.19</v>
      </c>
      <c r="L43" s="109" t="str">
        <f>IF(B43&lt;&gt;'Area 1'!$B$118,"changed"," ")</f>
        <v xml:space="preserve"> </v>
      </c>
      <c r="M43" s="109" t="str">
        <f>IF(C43&lt;&gt;'Area 2'!$B$118,"changed"," ")</f>
        <v xml:space="preserve"> </v>
      </c>
      <c r="N43" s="109" t="str">
        <f>IF(D43&lt;&gt;'Area 3'!$B$118,"changed"," ")</f>
        <v xml:space="preserve"> </v>
      </c>
      <c r="O43" s="109" t="str">
        <f>IF(E43&lt;&gt;'Area 4'!$B$118,"changed"," ")</f>
        <v xml:space="preserve"> </v>
      </c>
      <c r="P43" s="109" t="str">
        <f>IF(F43&lt;&gt;'Area 5'!$B$118,"changed"," ")</f>
        <v xml:space="preserve"> </v>
      </c>
      <c r="Q43" s="109" t="str">
        <f>IF(G43&lt;&gt;'Area 6'!$B$118,"changed"," ")</f>
        <v xml:space="preserve"> </v>
      </c>
      <c r="R43" s="109" t="str">
        <f>IF(H43&lt;&gt;'Area 7'!$B$118,"changed"," ")</f>
        <v xml:space="preserve"> </v>
      </c>
      <c r="S43" s="109" t="str">
        <f>IF(I43&lt;&gt;'Area 8'!$B$118,"changed"," ")</f>
        <v xml:space="preserve"> </v>
      </c>
      <c r="T43" s="109" t="str">
        <f>IF(J43&lt;&gt;'Area 9'!$B$118,"changed"," ")</f>
        <v xml:space="preserve"> </v>
      </c>
      <c r="U43" s="109" t="str">
        <f>IF(K43&lt;&gt;'Area 10'!$B$118,"changed"," ")</f>
        <v xml:space="preserve"> </v>
      </c>
    </row>
    <row r="44" spans="1:21" x14ac:dyDescent="0.35">
      <c r="A44" s="57" t="str">
        <f>'Area 1'!A16</f>
        <v>Agriculture</v>
      </c>
      <c r="B44" s="107">
        <f>'Area 1'!$B37</f>
        <v>0.5</v>
      </c>
      <c r="C44" s="107">
        <f>'Area 2'!$B37</f>
        <v>0.5</v>
      </c>
      <c r="D44" s="107">
        <f>'Area 3'!$B37</f>
        <v>0.5</v>
      </c>
      <c r="E44" s="107">
        <f>'Area 4'!$B37</f>
        <v>0.5</v>
      </c>
      <c r="F44" s="107">
        <f>'Area 5'!$B37</f>
        <v>0.5</v>
      </c>
      <c r="G44" s="107">
        <f>'Area 6'!$B37</f>
        <v>0.5</v>
      </c>
      <c r="H44" s="107">
        <f>'Area 7'!$B37</f>
        <v>0.5</v>
      </c>
      <c r="I44" s="107">
        <f>'Area 8'!$B37</f>
        <v>0.5</v>
      </c>
      <c r="J44" s="107">
        <f>'Area 9'!$B37</f>
        <v>0.5</v>
      </c>
      <c r="K44" s="107">
        <f>'Area 10'!$B37</f>
        <v>0.5</v>
      </c>
      <c r="L44" s="109" t="str">
        <f>IF(B44&lt;&gt;'Area 1'!$B$119,"changed"," ")</f>
        <v xml:space="preserve"> </v>
      </c>
      <c r="M44" s="109" t="str">
        <f>IF(C44&lt;&gt;'Area 2'!$B$119,"changed"," ")</f>
        <v xml:space="preserve"> </v>
      </c>
      <c r="N44" s="109" t="str">
        <f>IF(D44&lt;&gt;'Area 3'!$B$119,"changed"," ")</f>
        <v xml:space="preserve"> </v>
      </c>
      <c r="O44" s="109" t="str">
        <f>IF(E44&lt;&gt;'Area 4'!$B$119,"changed"," ")</f>
        <v xml:space="preserve"> </v>
      </c>
      <c r="P44" s="109" t="str">
        <f>IF(F44&lt;&gt;'Area 5'!$B$119,"changed"," ")</f>
        <v xml:space="preserve"> </v>
      </c>
      <c r="Q44" s="109" t="str">
        <f>IF(G44&lt;&gt;'Area 6'!$B$119,"changed"," ")</f>
        <v xml:space="preserve"> </v>
      </c>
      <c r="R44" s="109" t="str">
        <f>IF(H44&lt;&gt;'Area 7'!$B$119,"changed"," ")</f>
        <v xml:space="preserve"> </v>
      </c>
      <c r="S44" s="109" t="str">
        <f>IF(I44&lt;&gt;'Area 8'!$B$119,"changed"," ")</f>
        <v xml:space="preserve"> </v>
      </c>
      <c r="T44" s="109" t="str">
        <f>IF(J44&lt;&gt;'Area 9'!$B$119,"changed"," ")</f>
        <v xml:space="preserve"> </v>
      </c>
      <c r="U44" s="109" t="str">
        <f>IF(K44&lt;&gt;'Area 10'!$B$119,"changed"," ")</f>
        <v xml:space="preserve"> </v>
      </c>
    </row>
    <row r="45" spans="1:21" x14ac:dyDescent="0.35">
      <c r="A45" s="57" t="str">
        <f>'Area 1'!A17</f>
        <v>Transportation</v>
      </c>
      <c r="B45" s="107">
        <f>'Area 1'!$B38</f>
        <v>0.28000000000000003</v>
      </c>
      <c r="C45" s="107">
        <f>'Area 2'!$B38</f>
        <v>0.28000000000000003</v>
      </c>
      <c r="D45" s="107">
        <f>'Area 3'!$B38</f>
        <v>0.28000000000000003</v>
      </c>
      <c r="E45" s="107">
        <f>'Area 4'!$B38</f>
        <v>0.28000000000000003</v>
      </c>
      <c r="F45" s="107">
        <f>'Area 5'!$B38</f>
        <v>0.28000000000000003</v>
      </c>
      <c r="G45" s="107">
        <f>'Area 6'!$B38</f>
        <v>0.28000000000000003</v>
      </c>
      <c r="H45" s="107">
        <f>'Area 7'!$B38</f>
        <v>0.28000000000000003</v>
      </c>
      <c r="I45" s="107">
        <f>'Area 8'!$B38</f>
        <v>0.28000000000000003</v>
      </c>
      <c r="J45" s="107">
        <f>'Area 9'!$B38</f>
        <v>0.28000000000000003</v>
      </c>
      <c r="K45" s="107">
        <f>'Area 10'!$B38</f>
        <v>0.28000000000000003</v>
      </c>
      <c r="L45" s="109" t="str">
        <f>IF(B45&lt;&gt;'Area 1'!$B$120,"changed"," ")</f>
        <v xml:space="preserve"> </v>
      </c>
      <c r="M45" s="109" t="str">
        <f>IF(C45&lt;&gt;'Area 2'!$B$120,"changed"," ")</f>
        <v xml:space="preserve"> </v>
      </c>
      <c r="N45" s="109" t="str">
        <f>IF(D45&lt;&gt;'Area 3'!$B$120,"changed"," ")</f>
        <v xml:space="preserve"> </v>
      </c>
      <c r="O45" s="109" t="str">
        <f>IF(E45&lt;&gt;'Area 4'!$B$120,"changed"," ")</f>
        <v xml:space="preserve"> </v>
      </c>
      <c r="P45" s="109" t="str">
        <f>IF(F45&lt;&gt;'Area 5'!$B$120,"changed"," ")</f>
        <v xml:space="preserve"> </v>
      </c>
      <c r="Q45" s="109" t="str">
        <f>IF(G45&lt;&gt;'Area 6'!$B$120,"changed"," ")</f>
        <v xml:space="preserve"> </v>
      </c>
      <c r="R45" s="109" t="str">
        <f>IF(H45&lt;&gt;'Area 7'!$B$120,"changed"," ")</f>
        <v xml:space="preserve"> </v>
      </c>
      <c r="S45" s="109" t="str">
        <f>IF(I45&lt;&gt;'Area 8'!$B$120,"changed"," ")</f>
        <v xml:space="preserve"> </v>
      </c>
      <c r="T45" s="109" t="str">
        <f>IF(J45&lt;&gt;'Area 9'!$B$120,"changed"," ")</f>
        <v xml:space="preserve"> </v>
      </c>
      <c r="U45" s="109" t="str">
        <f>IF(K45&lt;&gt;'Area 10'!$B$120,"changed"," ")</f>
        <v xml:space="preserve"> </v>
      </c>
    </row>
    <row r="46" spans="1:21" x14ac:dyDescent="0.35">
      <c r="A46" s="57" t="str">
        <f>'Area 1'!A18</f>
        <v>Water</v>
      </c>
      <c r="B46" s="107">
        <f>'Area 1'!$B39</f>
        <v>0</v>
      </c>
      <c r="C46" s="107">
        <f>'Area 2'!$B39</f>
        <v>0</v>
      </c>
      <c r="D46" s="107">
        <f>'Area 3'!$B39</f>
        <v>0</v>
      </c>
      <c r="E46" s="107">
        <f>'Area 4'!$B39</f>
        <v>0</v>
      </c>
      <c r="F46" s="107">
        <f>'Area 5'!$B39</f>
        <v>0</v>
      </c>
      <c r="G46" s="107">
        <f>'Area 6'!$B39</f>
        <v>0</v>
      </c>
      <c r="H46" s="107">
        <f>'Area 7'!$B39</f>
        <v>0</v>
      </c>
      <c r="I46" s="107">
        <f>'Area 8'!$B39</f>
        <v>0</v>
      </c>
      <c r="J46" s="107">
        <f>'Area 9'!$B39</f>
        <v>0</v>
      </c>
      <c r="K46" s="107">
        <f>'Area 10'!$B39</f>
        <v>0</v>
      </c>
      <c r="L46" s="109" t="str">
        <f>IF(B46&lt;&gt;'Area 1'!$B$121,"changed"," ")</f>
        <v xml:space="preserve"> </v>
      </c>
      <c r="M46" s="109" t="str">
        <f>IF(C46&lt;&gt;'Area 2'!$B$121,"changed"," ")</f>
        <v xml:space="preserve"> </v>
      </c>
      <c r="N46" s="109" t="str">
        <f>IF(D46&lt;&gt;'Area 3'!$B$121,"changed"," ")</f>
        <v xml:space="preserve"> </v>
      </c>
      <c r="O46" s="109" t="str">
        <f>IF(E46&lt;&gt;'Area 4'!$B$121,"changed"," ")</f>
        <v xml:space="preserve"> </v>
      </c>
      <c r="P46" s="109" t="str">
        <f>IF(F46&lt;&gt;'Area 5'!$B$121,"changed"," ")</f>
        <v xml:space="preserve"> </v>
      </c>
      <c r="Q46" s="109" t="str">
        <f>IF(G46&lt;&gt;'Area 6'!$B$121,"changed"," ")</f>
        <v xml:space="preserve"> </v>
      </c>
      <c r="R46" s="109" t="str">
        <f>IF(H46&lt;&gt;'Area 7'!$B$121,"changed"," ")</f>
        <v xml:space="preserve"> </v>
      </c>
      <c r="S46" s="109" t="str">
        <f>IF(I46&lt;&gt;'Area 8'!$B$121,"changed"," ")</f>
        <v xml:space="preserve"> </v>
      </c>
      <c r="T46" s="109" t="str">
        <f>IF(J46&lt;&gt;'Area 9'!$B$121,"changed"," ")</f>
        <v xml:space="preserve"> </v>
      </c>
      <c r="U46" s="109" t="str">
        <f>IF(K46&lt;&gt;'Area 10'!$B$121,"changed"," ")</f>
        <v xml:space="preserve"> </v>
      </c>
    </row>
    <row r="47" spans="1:21" s="100" customFormat="1" ht="23.5" x14ac:dyDescent="0.55000000000000004">
      <c r="A47" s="99" t="s">
        <v>130</v>
      </c>
      <c r="B47" s="104"/>
      <c r="C47" s="104"/>
      <c r="D47" s="105"/>
      <c r="E47" s="104"/>
      <c r="F47" s="106"/>
      <c r="G47" s="106"/>
      <c r="H47" s="106"/>
      <c r="I47" s="106"/>
      <c r="J47" s="106"/>
      <c r="K47" s="106"/>
      <c r="L47" s="106"/>
      <c r="M47" s="106"/>
      <c r="N47" s="106"/>
      <c r="O47" s="106"/>
      <c r="P47" s="106"/>
      <c r="Q47" s="106"/>
      <c r="R47" s="106"/>
      <c r="S47" s="106"/>
      <c r="T47" s="106"/>
      <c r="U47" s="106"/>
    </row>
    <row r="48" spans="1:21" s="48" customFormat="1" x14ac:dyDescent="0.35">
      <c r="A48" s="97" t="s">
        <v>1</v>
      </c>
      <c r="B48" s="101" t="s">
        <v>109</v>
      </c>
      <c r="C48" s="101" t="s">
        <v>110</v>
      </c>
      <c r="D48" s="101" t="s">
        <v>111</v>
      </c>
      <c r="E48" s="101" t="s">
        <v>112</v>
      </c>
      <c r="F48" s="101" t="s">
        <v>113</v>
      </c>
      <c r="G48" s="101" t="s">
        <v>114</v>
      </c>
      <c r="H48" s="101" t="s">
        <v>115</v>
      </c>
      <c r="I48" s="101" t="s">
        <v>116</v>
      </c>
      <c r="J48" s="101" t="s">
        <v>117</v>
      </c>
      <c r="K48" s="101" t="s">
        <v>118</v>
      </c>
      <c r="L48" s="101" t="s">
        <v>120</v>
      </c>
      <c r="M48" s="103" t="s">
        <v>121</v>
      </c>
      <c r="N48" s="101" t="s">
        <v>122</v>
      </c>
      <c r="O48" s="103" t="s">
        <v>123</v>
      </c>
      <c r="P48" s="101" t="s">
        <v>124</v>
      </c>
      <c r="Q48" s="103" t="s">
        <v>125</v>
      </c>
      <c r="R48" s="101" t="s">
        <v>126</v>
      </c>
      <c r="S48" s="103" t="s">
        <v>127</v>
      </c>
      <c r="T48" s="101" t="s">
        <v>128</v>
      </c>
      <c r="U48" s="101" t="s">
        <v>129</v>
      </c>
    </row>
    <row r="49" spans="1:21" x14ac:dyDescent="0.35">
      <c r="A49" s="57" t="str">
        <f>'Area 1'!A8</f>
        <v>Commercial</v>
      </c>
      <c r="B49" s="107">
        <f>'Area 1'!$C8</f>
        <v>75</v>
      </c>
      <c r="C49" s="107">
        <f>'Area 2'!$C8</f>
        <v>75</v>
      </c>
      <c r="D49" s="107">
        <f>'Area 3'!$C8</f>
        <v>75</v>
      </c>
      <c r="E49" s="107">
        <f>'Area 4'!$C8</f>
        <v>75</v>
      </c>
      <c r="F49" s="107">
        <f>'Area 5'!$C8</f>
        <v>75</v>
      </c>
      <c r="G49" s="107">
        <f>'Area 6'!$C8</f>
        <v>75</v>
      </c>
      <c r="H49" s="107">
        <f>'Area 7'!$C8</f>
        <v>75</v>
      </c>
      <c r="I49" s="107">
        <f>'Area 8'!$C8</f>
        <v>75</v>
      </c>
      <c r="J49" s="107">
        <f>'Area 9'!$C8</f>
        <v>75</v>
      </c>
      <c r="K49" s="107">
        <f>'Area 10'!$C8</f>
        <v>75</v>
      </c>
      <c r="L49" s="109" t="str">
        <f>IF(B49&lt;&gt;'Area 1'!$C$111,"changed"," ")</f>
        <v xml:space="preserve"> </v>
      </c>
      <c r="M49" s="109" t="str">
        <f>IF(C49&lt;&gt;'Area 2'!$C$111,"changed"," ")</f>
        <v xml:space="preserve"> </v>
      </c>
      <c r="N49" s="109" t="str">
        <f>IF(D49&lt;&gt;'Area 3'!$C$111,"changed"," ")</f>
        <v xml:space="preserve"> </v>
      </c>
      <c r="O49" s="109" t="str">
        <f>IF(E49&lt;&gt;'Area 4'!$C$111,"changed"," ")</f>
        <v xml:space="preserve"> </v>
      </c>
      <c r="P49" s="109" t="str">
        <f>IF(F49&lt;&gt;'Area 5'!$C$111,"changed"," ")</f>
        <v xml:space="preserve"> </v>
      </c>
      <c r="Q49" s="109" t="str">
        <f>IF(G49&lt;&gt;'Area 6'!$C$111,"changed"," ")</f>
        <v xml:space="preserve"> </v>
      </c>
      <c r="R49" s="109" t="str">
        <f>IF(H49&lt;&gt;'Area 7'!$C$111,"changed"," ")</f>
        <v xml:space="preserve"> </v>
      </c>
      <c r="S49" s="109" t="str">
        <f>IF(I49&lt;&gt;'Area 8'!$C$111,"changed"," ")</f>
        <v xml:space="preserve"> </v>
      </c>
      <c r="T49" s="109" t="str">
        <f>IF(J49&lt;&gt;'Area 9'!$C$111,"changed"," ")</f>
        <v xml:space="preserve"> </v>
      </c>
      <c r="U49" s="109" t="str">
        <f>IF(K49&lt;&gt;'Area 10'!$C$111,"changed"," ")</f>
        <v xml:space="preserve"> </v>
      </c>
    </row>
    <row r="50" spans="1:21" x14ac:dyDescent="0.35">
      <c r="A50" s="57" t="str">
        <f>'Area 1'!A9</f>
        <v>Industrial</v>
      </c>
      <c r="B50" s="107">
        <f>'Area 1'!$C9</f>
        <v>93</v>
      </c>
      <c r="C50" s="107">
        <f>'Area 2'!$C9</f>
        <v>93</v>
      </c>
      <c r="D50" s="107">
        <f>'Area 3'!$C9</f>
        <v>93</v>
      </c>
      <c r="E50" s="107">
        <f>'Area 4'!$C9</f>
        <v>93</v>
      </c>
      <c r="F50" s="107">
        <f>'Area 5'!$C9</f>
        <v>93</v>
      </c>
      <c r="G50" s="107">
        <f>'Area 6'!$C9</f>
        <v>93</v>
      </c>
      <c r="H50" s="107">
        <f>'Area 7'!$C9</f>
        <v>93</v>
      </c>
      <c r="I50" s="107">
        <f>'Area 8'!$C9</f>
        <v>93</v>
      </c>
      <c r="J50" s="107">
        <f>'Area 9'!$C9</f>
        <v>93</v>
      </c>
      <c r="K50" s="107">
        <f>'Area 10'!$C9</f>
        <v>93</v>
      </c>
      <c r="L50" s="109" t="str">
        <f>IF(B50&lt;&gt;'Area 1'!$C$112,"changed"," ")</f>
        <v xml:space="preserve"> </v>
      </c>
      <c r="M50" s="109" t="str">
        <f>IF(C50&lt;&gt;'Area 2'!$C$112,"changed"," ")</f>
        <v xml:space="preserve"> </v>
      </c>
      <c r="N50" s="109" t="str">
        <f>IF(D50&lt;&gt;'Area 3'!$C$112,"changed"," ")</f>
        <v xml:space="preserve"> </v>
      </c>
      <c r="O50" s="109" t="str">
        <f>IF(E50&lt;&gt;'Area 4'!$C$112,"changed"," ")</f>
        <v xml:space="preserve"> </v>
      </c>
      <c r="P50" s="109" t="str">
        <f>IF(F50&lt;&gt;'Area 5'!$C$112,"changed"," ")</f>
        <v xml:space="preserve"> </v>
      </c>
      <c r="Q50" s="109" t="str">
        <f>IF(G50&lt;&gt;'Area 6'!$C$112,"changed"," ")</f>
        <v xml:space="preserve"> </v>
      </c>
      <c r="R50" s="109" t="str">
        <f>IF(H50&lt;&gt;'Area 7'!$C$112,"changed"," ")</f>
        <v xml:space="preserve"> </v>
      </c>
      <c r="S50" s="109" t="str">
        <f>IF(I50&lt;&gt;'Area 8'!$C$112,"changed"," ")</f>
        <v xml:space="preserve"> </v>
      </c>
      <c r="T50" s="109" t="str">
        <f>IF(J50&lt;&gt;'Area 9'!$C$112,"changed"," ")</f>
        <v xml:space="preserve"> </v>
      </c>
      <c r="U50" s="109" t="str">
        <f>IF(K50&lt;&gt;'Area 10'!$C$112,"changed"," ")</f>
        <v xml:space="preserve"> </v>
      </c>
    </row>
    <row r="51" spans="1:21" x14ac:dyDescent="0.35">
      <c r="A51" s="57" t="str">
        <f>'Area 1'!A10</f>
        <v>Institutional</v>
      </c>
      <c r="B51" s="107">
        <f>'Area 1'!$C10</f>
        <v>80</v>
      </c>
      <c r="C51" s="107">
        <f>'Area 2'!$C10</f>
        <v>80</v>
      </c>
      <c r="D51" s="107">
        <f>'Area 3'!$C10</f>
        <v>80</v>
      </c>
      <c r="E51" s="107">
        <f>'Area 4'!$C10</f>
        <v>80</v>
      </c>
      <c r="F51" s="107">
        <f>'Area 5'!$C10</f>
        <v>80</v>
      </c>
      <c r="G51" s="107">
        <f>'Area 6'!$C10</f>
        <v>80</v>
      </c>
      <c r="H51" s="107">
        <f>'Area 7'!$C10</f>
        <v>80</v>
      </c>
      <c r="I51" s="107">
        <f>'Area 8'!$C10</f>
        <v>80</v>
      </c>
      <c r="J51" s="107">
        <f>'Area 9'!$C10</f>
        <v>80</v>
      </c>
      <c r="K51" s="107">
        <f>'Area 10'!$C10</f>
        <v>80</v>
      </c>
      <c r="L51" s="109" t="str">
        <f>IF(B51&lt;&gt;'Area 1'!$C$113,"changed"," ")</f>
        <v xml:space="preserve"> </v>
      </c>
      <c r="M51" s="109" t="str">
        <f>IF(C51&lt;&gt;'Area 2'!$C$113,"changed"," ")</f>
        <v xml:space="preserve"> </v>
      </c>
      <c r="N51" s="109" t="str">
        <f>IF(D51&lt;&gt;'Area 3'!$C$113,"changed"," ")</f>
        <v xml:space="preserve"> </v>
      </c>
      <c r="O51" s="109" t="str">
        <f>IF(E51&lt;&gt;'Area 4'!$C$113,"changed"," ")</f>
        <v xml:space="preserve"> </v>
      </c>
      <c r="P51" s="109" t="str">
        <f>IF(F51&lt;&gt;'Area 5'!$C$113,"changed"," ")</f>
        <v xml:space="preserve"> </v>
      </c>
      <c r="Q51" s="109" t="str">
        <f>IF(G51&lt;&gt;'Area 6'!$C$113,"changed"," ")</f>
        <v xml:space="preserve"> </v>
      </c>
      <c r="R51" s="109" t="str">
        <f>IF(H51&lt;&gt;'Area 7'!$C$113,"changed"," ")</f>
        <v xml:space="preserve"> </v>
      </c>
      <c r="S51" s="109" t="str">
        <f>IF(I51&lt;&gt;'Area 8'!$C$113,"changed"," ")</f>
        <v xml:space="preserve"> </v>
      </c>
      <c r="T51" s="109" t="str">
        <f>IF(J51&lt;&gt;'Area 9'!$C$113,"changed"," ")</f>
        <v xml:space="preserve"> </v>
      </c>
      <c r="U51" s="109" t="str">
        <f>IF(K51&lt;&gt;'Area 10'!$C$113,"changed"," ")</f>
        <v xml:space="preserve"> </v>
      </c>
    </row>
    <row r="52" spans="1:21" x14ac:dyDescent="0.35">
      <c r="A52" s="57" t="str">
        <f>'Area 1'!A11</f>
        <v>Multi-use</v>
      </c>
      <c r="B52" s="107">
        <f>'Area 1'!$C11</f>
        <v>76</v>
      </c>
      <c r="C52" s="107">
        <f>'Area 2'!$C11</f>
        <v>76</v>
      </c>
      <c r="D52" s="107">
        <f>'Area 3'!$C11</f>
        <v>76</v>
      </c>
      <c r="E52" s="107">
        <f>'Area 4'!$C11</f>
        <v>76</v>
      </c>
      <c r="F52" s="107">
        <f>'Area 5'!$C11</f>
        <v>76</v>
      </c>
      <c r="G52" s="107">
        <f>'Area 6'!$C11</f>
        <v>76</v>
      </c>
      <c r="H52" s="107">
        <f>'Area 7'!$C11</f>
        <v>76</v>
      </c>
      <c r="I52" s="107">
        <f>'Area 8'!$C11</f>
        <v>76</v>
      </c>
      <c r="J52" s="107">
        <f>'Area 9'!$C11</f>
        <v>76</v>
      </c>
      <c r="K52" s="107">
        <f>'Area 10'!$C11</f>
        <v>76</v>
      </c>
      <c r="L52" s="109" t="str">
        <f>IF(B52&lt;&gt;'Area 1'!$C$114,"changed"," ")</f>
        <v xml:space="preserve"> </v>
      </c>
      <c r="M52" s="109" t="str">
        <f>IF(C52&lt;&gt;'Area 2'!$C$114,"changed"," ")</f>
        <v xml:space="preserve"> </v>
      </c>
      <c r="N52" s="109" t="str">
        <f>IF(D52&lt;&gt;'Area 3'!$C$114,"changed"," ")</f>
        <v xml:space="preserve"> </v>
      </c>
      <c r="O52" s="109" t="str">
        <f>IF(E52&lt;&gt;'Area 4'!$C$114,"changed"," ")</f>
        <v xml:space="preserve"> </v>
      </c>
      <c r="P52" s="109" t="str">
        <f>IF(F52&lt;&gt;'Area 5'!$C$114,"changed"," ")</f>
        <v xml:space="preserve"> </v>
      </c>
      <c r="Q52" s="109" t="str">
        <f>IF(G52&lt;&gt;'Area 6'!$C$114,"changed"," ")</f>
        <v xml:space="preserve"> </v>
      </c>
      <c r="R52" s="109" t="str">
        <f>IF(H52&lt;&gt;'Area 7'!$C$114,"changed"," ")</f>
        <v xml:space="preserve"> </v>
      </c>
      <c r="S52" s="109" t="str">
        <f>IF(I52&lt;&gt;'Area 8'!$C$114,"changed"," ")</f>
        <v xml:space="preserve"> </v>
      </c>
      <c r="T52" s="109" t="str">
        <f>IF(J52&lt;&gt;'Area 9'!$C$114,"changed"," ")</f>
        <v xml:space="preserve"> </v>
      </c>
      <c r="U52" s="109" t="str">
        <f>IF(K52&lt;&gt;'Area 10'!$C$114,"changed"," ")</f>
        <v xml:space="preserve"> </v>
      </c>
    </row>
    <row r="53" spans="1:21" x14ac:dyDescent="0.35">
      <c r="A53" s="57" t="str">
        <f>'Area 1'!A12</f>
        <v>Municipal</v>
      </c>
      <c r="B53" s="107">
        <f>'Area 1'!$C12</f>
        <v>76</v>
      </c>
      <c r="C53" s="107">
        <f>'Area 2'!$C12</f>
        <v>76</v>
      </c>
      <c r="D53" s="107">
        <f>'Area 3'!$C12</f>
        <v>76</v>
      </c>
      <c r="E53" s="107">
        <f>'Area 4'!$C12</f>
        <v>76</v>
      </c>
      <c r="F53" s="107">
        <f>'Area 5'!$C12</f>
        <v>76</v>
      </c>
      <c r="G53" s="107">
        <f>'Area 6'!$C12</f>
        <v>76</v>
      </c>
      <c r="H53" s="107">
        <f>'Area 7'!$C12</f>
        <v>76</v>
      </c>
      <c r="I53" s="107">
        <f>'Area 8'!$C12</f>
        <v>76</v>
      </c>
      <c r="J53" s="107">
        <f>'Area 9'!$C12</f>
        <v>76</v>
      </c>
      <c r="K53" s="107">
        <f>'Area 10'!$C12</f>
        <v>76</v>
      </c>
      <c r="L53" s="109" t="str">
        <f>IF(B53&lt;&gt;'Area 1'!$C$115,"changed"," ")</f>
        <v xml:space="preserve"> </v>
      </c>
      <c r="M53" s="109" t="str">
        <f>IF(C53&lt;&gt;'Area 2'!$C$115,"changed"," ")</f>
        <v xml:space="preserve"> </v>
      </c>
      <c r="N53" s="109" t="str">
        <f>IF(D53&lt;&gt;'Area 3'!$C$115,"changed"," ")</f>
        <v xml:space="preserve"> </v>
      </c>
      <c r="O53" s="109" t="str">
        <f>IF(E53&lt;&gt;'Area 4'!$C$115,"changed"," ")</f>
        <v xml:space="preserve"> </v>
      </c>
      <c r="P53" s="109" t="str">
        <f>IF(F53&lt;&gt;'Area 5'!$C$115,"changed"," ")</f>
        <v xml:space="preserve"> </v>
      </c>
      <c r="Q53" s="109" t="str">
        <f>IF(G53&lt;&gt;'Area 6'!$C$115,"changed"," ")</f>
        <v xml:space="preserve"> </v>
      </c>
      <c r="R53" s="109" t="str">
        <f>IF(H53&lt;&gt;'Area 7'!$C$115,"changed"," ")</f>
        <v xml:space="preserve"> </v>
      </c>
      <c r="S53" s="109" t="str">
        <f>IF(I53&lt;&gt;'Area 8'!$C$115,"changed"," ")</f>
        <v xml:space="preserve"> </v>
      </c>
      <c r="T53" s="109" t="str">
        <f>IF(J53&lt;&gt;'Area 9'!$C$115,"changed"," ")</f>
        <v xml:space="preserve"> </v>
      </c>
      <c r="U53" s="109" t="str">
        <f>IF(K53&lt;&gt;'Area 10'!$C$115,"changed"," ")</f>
        <v xml:space="preserve"> </v>
      </c>
    </row>
    <row r="54" spans="1:21" x14ac:dyDescent="0.35">
      <c r="A54" s="57" t="str">
        <f>'Area 1'!A13</f>
        <v>Open space</v>
      </c>
      <c r="B54" s="107">
        <f>'Area 1'!$C13</f>
        <v>21</v>
      </c>
      <c r="C54" s="107">
        <f>'Area 2'!$C13</f>
        <v>21</v>
      </c>
      <c r="D54" s="107">
        <f>'Area 3'!$C13</f>
        <v>21</v>
      </c>
      <c r="E54" s="107">
        <f>'Area 4'!$C13</f>
        <v>21</v>
      </c>
      <c r="F54" s="107">
        <f>'Area 5'!$C13</f>
        <v>21</v>
      </c>
      <c r="G54" s="107">
        <f>'Area 6'!$C13</f>
        <v>21</v>
      </c>
      <c r="H54" s="107">
        <f>'Area 7'!$C13</f>
        <v>21</v>
      </c>
      <c r="I54" s="107">
        <f>'Area 8'!$C13</f>
        <v>21</v>
      </c>
      <c r="J54" s="107">
        <f>'Area 9'!$C13</f>
        <v>21</v>
      </c>
      <c r="K54" s="107">
        <f>'Area 10'!$C13</f>
        <v>21</v>
      </c>
      <c r="L54" s="109" t="str">
        <f>IF(B54&lt;&gt;'Area 1'!$C$116,"changed"," ")</f>
        <v xml:space="preserve"> </v>
      </c>
      <c r="M54" s="109" t="str">
        <f>IF(C54&lt;&gt;'Area 2'!$C$116,"changed"," ")</f>
        <v xml:space="preserve"> </v>
      </c>
      <c r="N54" s="109" t="str">
        <f>IF(D54&lt;&gt;'Area 3'!$C$116,"changed"," ")</f>
        <v xml:space="preserve"> </v>
      </c>
      <c r="O54" s="109" t="str">
        <f>IF(E54&lt;&gt;'Area 4'!$C$116,"changed"," ")</f>
        <v xml:space="preserve"> </v>
      </c>
      <c r="P54" s="109" t="str">
        <f>IF(F54&lt;&gt;'Area 5'!$C$116,"changed"," ")</f>
        <v xml:space="preserve"> </v>
      </c>
      <c r="Q54" s="109" t="str">
        <f>IF(G54&lt;&gt;'Area 6'!$C$116,"changed"," ")</f>
        <v xml:space="preserve"> </v>
      </c>
      <c r="R54" s="109" t="str">
        <f>IF(H54&lt;&gt;'Area 7'!$C$116,"changed"," ")</f>
        <v xml:space="preserve"> </v>
      </c>
      <c r="S54" s="109" t="str">
        <f>IF(I54&lt;&gt;'Area 8'!$C$116,"changed"," ")</f>
        <v xml:space="preserve"> </v>
      </c>
      <c r="T54" s="109" t="str">
        <f>IF(J54&lt;&gt;'Area 9'!$C$116,"changed"," ")</f>
        <v xml:space="preserve"> </v>
      </c>
      <c r="U54" s="109" t="str">
        <f>IF(K54&lt;&gt;'Area 10'!$C$116,"changed"," ")</f>
        <v xml:space="preserve"> </v>
      </c>
    </row>
    <row r="55" spans="1:21" x14ac:dyDescent="0.35">
      <c r="A55" s="57" t="str">
        <f>'Area 1'!A14</f>
        <v>Residential</v>
      </c>
      <c r="B55" s="107">
        <f>'Area 1'!$C14</f>
        <v>73</v>
      </c>
      <c r="C55" s="107">
        <f>'Area 2'!$C14</f>
        <v>73</v>
      </c>
      <c r="D55" s="107">
        <f>'Area 3'!$C14</f>
        <v>73</v>
      </c>
      <c r="E55" s="107">
        <f>'Area 4'!$C14</f>
        <v>73</v>
      </c>
      <c r="F55" s="107">
        <f>'Area 5'!$C14</f>
        <v>73</v>
      </c>
      <c r="G55" s="107">
        <f>'Area 6'!$C14</f>
        <v>73</v>
      </c>
      <c r="H55" s="107">
        <f>'Area 7'!$C14</f>
        <v>73</v>
      </c>
      <c r="I55" s="107">
        <f>'Area 8'!$C14</f>
        <v>73</v>
      </c>
      <c r="J55" s="107">
        <f>'Area 9'!$C14</f>
        <v>73</v>
      </c>
      <c r="K55" s="107">
        <f>'Area 10'!$C14</f>
        <v>73</v>
      </c>
      <c r="L55" s="109" t="str">
        <f>IF(B55&lt;&gt;'Area 1'!$C$117,"changed"," ")</f>
        <v xml:space="preserve"> </v>
      </c>
      <c r="M55" s="109" t="str">
        <f>IF(C55&lt;&gt;'Area 2'!$C$117,"changed"," ")</f>
        <v xml:space="preserve"> </v>
      </c>
      <c r="N55" s="109" t="str">
        <f>IF(D55&lt;&gt;'Area 3'!$C$117,"changed"," ")</f>
        <v xml:space="preserve"> </v>
      </c>
      <c r="O55" s="109" t="str">
        <f>IF(E55&lt;&gt;'Area 4'!$C$117,"changed"," ")</f>
        <v xml:space="preserve"> </v>
      </c>
      <c r="P55" s="109" t="str">
        <f>IF(F55&lt;&gt;'Area 5'!$C$117,"changed"," ")</f>
        <v xml:space="preserve"> </v>
      </c>
      <c r="Q55" s="109" t="str">
        <f>IF(G55&lt;&gt;'Area 6'!$C$117,"changed"," ")</f>
        <v xml:space="preserve"> </v>
      </c>
      <c r="R55" s="109" t="str">
        <f>IF(H55&lt;&gt;'Area 7'!$C$117,"changed"," ")</f>
        <v xml:space="preserve"> </v>
      </c>
      <c r="S55" s="109" t="str">
        <f>IF(I55&lt;&gt;'Area 8'!$C$117,"changed"," ")</f>
        <v xml:space="preserve"> </v>
      </c>
      <c r="T55" s="109" t="str">
        <f>IF(J55&lt;&gt;'Area 9'!$C$117,"changed"," ")</f>
        <v xml:space="preserve"> </v>
      </c>
      <c r="U55" s="109" t="str">
        <f>IF(K55&lt;&gt;'Area 10'!$C$117,"changed"," ")</f>
        <v xml:space="preserve"> </v>
      </c>
    </row>
    <row r="56" spans="1:21" x14ac:dyDescent="0.35">
      <c r="A56" s="57" t="str">
        <f>'Area 1'!A15</f>
        <v>Park</v>
      </c>
      <c r="B56" s="107">
        <f>'Area 1'!$C15</f>
        <v>21</v>
      </c>
      <c r="C56" s="107">
        <f>'Area 2'!$C15</f>
        <v>21</v>
      </c>
      <c r="D56" s="107">
        <f>'Area 3'!$C15</f>
        <v>21</v>
      </c>
      <c r="E56" s="107">
        <f>'Area 4'!$C15</f>
        <v>21</v>
      </c>
      <c r="F56" s="107">
        <f>'Area 5'!$C15</f>
        <v>21</v>
      </c>
      <c r="G56" s="107">
        <f>'Area 6'!$C15</f>
        <v>21</v>
      </c>
      <c r="H56" s="107">
        <f>'Area 7'!$C15</f>
        <v>21</v>
      </c>
      <c r="I56" s="107">
        <f>'Area 8'!$C15</f>
        <v>21</v>
      </c>
      <c r="J56" s="107">
        <f>'Area 9'!$C15</f>
        <v>21</v>
      </c>
      <c r="K56" s="107">
        <f>'Area 10'!$C15</f>
        <v>21</v>
      </c>
      <c r="L56" s="109" t="str">
        <f>IF(B56&lt;&gt;'Area 1'!$C$118,"changed"," ")</f>
        <v xml:space="preserve"> </v>
      </c>
      <c r="M56" s="109" t="str">
        <f>IF(C56&lt;&gt;'Area 2'!$C$118,"changed"," ")</f>
        <v xml:space="preserve"> </v>
      </c>
      <c r="N56" s="109" t="str">
        <f>IF(D56&lt;&gt;'Area 3'!$C$118,"changed"," ")</f>
        <v xml:space="preserve"> </v>
      </c>
      <c r="O56" s="109" t="str">
        <f>IF(E56&lt;&gt;'Area 4'!$C$118,"changed"," ")</f>
        <v xml:space="preserve"> </v>
      </c>
      <c r="P56" s="109" t="str">
        <f>IF(F56&lt;&gt;'Area 5'!$C$118,"changed"," ")</f>
        <v xml:space="preserve"> </v>
      </c>
      <c r="Q56" s="109" t="str">
        <f>IF(G56&lt;&gt;'Area 6'!$C$118,"changed"," ")</f>
        <v xml:space="preserve"> </v>
      </c>
      <c r="R56" s="109" t="str">
        <f>IF(H56&lt;&gt;'Area 7'!$C$118,"changed"," ")</f>
        <v xml:space="preserve"> </v>
      </c>
      <c r="S56" s="109" t="str">
        <f>IF(I56&lt;&gt;'Area 8'!$C$118,"changed"," ")</f>
        <v xml:space="preserve"> </v>
      </c>
      <c r="T56" s="109" t="str">
        <f>IF(J56&lt;&gt;'Area 9'!$C$118,"changed"," ")</f>
        <v xml:space="preserve"> </v>
      </c>
      <c r="U56" s="109" t="str">
        <f>IF(K56&lt;&gt;'Area 10'!$C$118,"changed"," ")</f>
        <v xml:space="preserve"> </v>
      </c>
    </row>
    <row r="57" spans="1:21" x14ac:dyDescent="0.35">
      <c r="A57" s="57" t="str">
        <f>'Area 1'!A16</f>
        <v>Agriculture</v>
      </c>
      <c r="B57" s="107">
        <f>'Area 1'!$C16</f>
        <v>100</v>
      </c>
      <c r="C57" s="107">
        <f>'Area 2'!$C16</f>
        <v>100</v>
      </c>
      <c r="D57" s="107">
        <f>'Area 3'!$C16</f>
        <v>100</v>
      </c>
      <c r="E57" s="107">
        <f>'Area 4'!$C16</f>
        <v>100</v>
      </c>
      <c r="F57" s="107">
        <f>'Area 5'!$C16</f>
        <v>100</v>
      </c>
      <c r="G57" s="107">
        <f>'Area 6'!$C16</f>
        <v>100</v>
      </c>
      <c r="H57" s="107">
        <f>'Area 7'!$C16</f>
        <v>100</v>
      </c>
      <c r="I57" s="107">
        <f>'Area 8'!$C16</f>
        <v>100</v>
      </c>
      <c r="J57" s="107">
        <f>'Area 9'!$C16</f>
        <v>100</v>
      </c>
      <c r="K57" s="107">
        <f>'Area 10'!$C16</f>
        <v>100</v>
      </c>
      <c r="L57" s="109" t="str">
        <f>IF(B57&lt;&gt;'Area 1'!$C$119,"changed"," ")</f>
        <v xml:space="preserve"> </v>
      </c>
      <c r="M57" s="109" t="str">
        <f>IF(C57&lt;&gt;'Area 2'!$C$119,"changed"," ")</f>
        <v xml:space="preserve"> </v>
      </c>
      <c r="N57" s="109" t="str">
        <f>IF(D57&lt;&gt;'Area 3'!$C$119,"changed"," ")</f>
        <v xml:space="preserve"> </v>
      </c>
      <c r="O57" s="109" t="str">
        <f>IF(E57&lt;&gt;'Area 4'!$C$119,"changed"," ")</f>
        <v xml:space="preserve"> </v>
      </c>
      <c r="P57" s="109" t="str">
        <f>IF(F57&lt;&gt;'Area 5'!$C$119,"changed"," ")</f>
        <v xml:space="preserve"> </v>
      </c>
      <c r="Q57" s="109" t="str">
        <f>IF(G57&lt;&gt;'Area 6'!$C$119,"changed"," ")</f>
        <v xml:space="preserve"> </v>
      </c>
      <c r="R57" s="109" t="str">
        <f>IF(H57&lt;&gt;'Area 7'!$C$119,"changed"," ")</f>
        <v xml:space="preserve"> </v>
      </c>
      <c r="S57" s="109" t="str">
        <f>IF(I57&lt;&gt;'Area 8'!$C$119,"changed"," ")</f>
        <v xml:space="preserve"> </v>
      </c>
      <c r="T57" s="109" t="str">
        <f>IF(J57&lt;&gt;'Area 9'!$C$119,"changed"," ")</f>
        <v xml:space="preserve"> </v>
      </c>
      <c r="U57" s="109" t="str">
        <f>IF(K57&lt;&gt;'Area 10'!$C$119,"changed"," ")</f>
        <v xml:space="preserve"> </v>
      </c>
    </row>
    <row r="58" spans="1:21" x14ac:dyDescent="0.35">
      <c r="A58" s="57" t="str">
        <f>'Area 1'!A17</f>
        <v>Transportation</v>
      </c>
      <c r="B58" s="107">
        <f>'Area 1'!$C17</f>
        <v>87</v>
      </c>
      <c r="C58" s="107">
        <f>'Area 2'!$C17</f>
        <v>87</v>
      </c>
      <c r="D58" s="107">
        <f>'Area 3'!$C17</f>
        <v>87</v>
      </c>
      <c r="E58" s="107">
        <f>'Area 4'!$C17</f>
        <v>87</v>
      </c>
      <c r="F58" s="107">
        <f>'Area 5'!$C17</f>
        <v>87</v>
      </c>
      <c r="G58" s="107">
        <f>'Area 6'!$C17</f>
        <v>87</v>
      </c>
      <c r="H58" s="107">
        <f>'Area 7'!$C17</f>
        <v>87</v>
      </c>
      <c r="I58" s="107">
        <f>'Area 8'!$C17</f>
        <v>87</v>
      </c>
      <c r="J58" s="107">
        <f>'Area 9'!$C17</f>
        <v>87</v>
      </c>
      <c r="K58" s="107">
        <f>'Area 10'!$C17</f>
        <v>87</v>
      </c>
      <c r="L58" s="109" t="str">
        <f>IF(B58&lt;&gt;'Area 1'!$C$120,"changed"," ")</f>
        <v xml:space="preserve"> </v>
      </c>
      <c r="M58" s="109" t="str">
        <f>IF(C58&lt;&gt;'Area 2'!$C$120,"changed"," ")</f>
        <v xml:space="preserve"> </v>
      </c>
      <c r="N58" s="109" t="str">
        <f>IF(D58&lt;&gt;'Area 3'!$C$120,"changed"," ")</f>
        <v xml:space="preserve"> </v>
      </c>
      <c r="O58" s="109" t="str">
        <f>IF(E58&lt;&gt;'Area 4'!$C$120,"changed"," ")</f>
        <v xml:space="preserve"> </v>
      </c>
      <c r="P58" s="109" t="str">
        <f>IF(F58&lt;&gt;'Area 5'!$C$120,"changed"," ")</f>
        <v xml:space="preserve"> </v>
      </c>
      <c r="Q58" s="109" t="str">
        <f>IF(G58&lt;&gt;'Area 6'!$C$120,"changed"," ")</f>
        <v xml:space="preserve"> </v>
      </c>
      <c r="R58" s="109" t="str">
        <f>IF(H58&lt;&gt;'Area 7'!$C$120,"changed"," ")</f>
        <v xml:space="preserve"> </v>
      </c>
      <c r="S58" s="109" t="str">
        <f>IF(I58&lt;&gt;'Area 8'!$C$120,"changed"," ")</f>
        <v xml:space="preserve"> </v>
      </c>
      <c r="T58" s="109" t="str">
        <f>IF(J58&lt;&gt;'Area 9'!$C$120,"changed"," ")</f>
        <v xml:space="preserve"> </v>
      </c>
      <c r="U58" s="109" t="str">
        <f>IF(K58&lt;&gt;'Area 10'!$C$120,"changed"," ")</f>
        <v xml:space="preserve"> </v>
      </c>
    </row>
    <row r="59" spans="1:21" x14ac:dyDescent="0.35">
      <c r="A59" s="57" t="str">
        <f>'Area 1'!A18</f>
        <v>Water</v>
      </c>
      <c r="B59" s="107">
        <f>'Area 1'!$C18</f>
        <v>0</v>
      </c>
      <c r="C59" s="107">
        <f>'Area 2'!$C18</f>
        <v>0</v>
      </c>
      <c r="D59" s="107">
        <f>'Area 3'!$C18</f>
        <v>0</v>
      </c>
      <c r="E59" s="107">
        <f>'Area 4'!$C18</f>
        <v>0</v>
      </c>
      <c r="F59" s="107">
        <f>'Area 5'!$C18</f>
        <v>0</v>
      </c>
      <c r="G59" s="107">
        <f>'Area 6'!$C18</f>
        <v>0</v>
      </c>
      <c r="H59" s="107">
        <f>'Area 7'!$C18</f>
        <v>0</v>
      </c>
      <c r="I59" s="107">
        <f>'Area 8'!$C18</f>
        <v>0</v>
      </c>
      <c r="J59" s="107">
        <f>'Area 9'!$C18</f>
        <v>0</v>
      </c>
      <c r="K59" s="107">
        <f>'Area 10'!$C18</f>
        <v>0</v>
      </c>
      <c r="L59" s="109" t="str">
        <f>IF(B59&lt;&gt;'Area 1'!$C$121,"changed"," ")</f>
        <v xml:space="preserve"> </v>
      </c>
      <c r="M59" s="109" t="str">
        <f>IF(C59&lt;&gt;'Area 2'!$C$121,"changed"," ")</f>
        <v xml:space="preserve"> </v>
      </c>
      <c r="N59" s="109" t="str">
        <f>IF(D59&lt;&gt;'Area 3'!$C$121,"changed"," ")</f>
        <v xml:space="preserve"> </v>
      </c>
      <c r="O59" s="109" t="str">
        <f>IF(E59&lt;&gt;'Area 4'!$C$121,"changed"," ")</f>
        <v xml:space="preserve"> </v>
      </c>
      <c r="P59" s="109" t="str">
        <f>IF(F59&lt;&gt;'Area 5'!$C$121,"changed"," ")</f>
        <v xml:space="preserve"> </v>
      </c>
      <c r="Q59" s="109" t="str">
        <f>IF(G59&lt;&gt;'Area 6'!$C$121,"changed"," ")</f>
        <v xml:space="preserve"> </v>
      </c>
      <c r="R59" s="109" t="str">
        <f>IF(H59&lt;&gt;'Area 7'!$C$121,"changed"," ")</f>
        <v xml:space="preserve"> </v>
      </c>
      <c r="S59" s="109" t="str">
        <f>IF(I59&lt;&gt;'Area 8'!$C$121,"changed"," ")</f>
        <v xml:space="preserve"> </v>
      </c>
      <c r="T59" s="109" t="str">
        <f>IF(J59&lt;&gt;'Area 9'!$C$121,"changed"," ")</f>
        <v xml:space="preserve"> </v>
      </c>
      <c r="U59" s="109" t="str">
        <f>IF(K59&lt;&gt;'Area 10'!$C$121,"changed"," ")</f>
        <v xml:space="preserve"> </v>
      </c>
    </row>
    <row r="60" spans="1:21" s="100" customFormat="1" ht="23.5" x14ac:dyDescent="0.55000000000000004">
      <c r="A60" s="99" t="s">
        <v>132</v>
      </c>
      <c r="B60" s="104"/>
      <c r="C60" s="104"/>
      <c r="D60" s="105"/>
      <c r="E60" s="104"/>
      <c r="F60" s="106"/>
      <c r="G60" s="106"/>
      <c r="H60" s="106"/>
      <c r="I60" s="106"/>
      <c r="J60" s="106"/>
      <c r="K60" s="106"/>
      <c r="L60" s="106"/>
      <c r="M60" s="106"/>
      <c r="N60" s="106"/>
      <c r="O60" s="106"/>
      <c r="P60" s="106"/>
      <c r="Q60" s="106"/>
      <c r="R60" s="106"/>
      <c r="S60" s="106"/>
      <c r="T60" s="106"/>
      <c r="U60" s="106"/>
    </row>
    <row r="61" spans="1:21" s="48" customFormat="1" x14ac:dyDescent="0.35">
      <c r="A61" s="97" t="s">
        <v>1</v>
      </c>
      <c r="B61" s="101" t="s">
        <v>109</v>
      </c>
      <c r="C61" s="101" t="s">
        <v>110</v>
      </c>
      <c r="D61" s="101" t="s">
        <v>111</v>
      </c>
      <c r="E61" s="101" t="s">
        <v>112</v>
      </c>
      <c r="F61" s="101" t="s">
        <v>113</v>
      </c>
      <c r="G61" s="101" t="s">
        <v>114</v>
      </c>
      <c r="H61" s="101" t="s">
        <v>115</v>
      </c>
      <c r="I61" s="101" t="s">
        <v>116</v>
      </c>
      <c r="J61" s="101" t="s">
        <v>117</v>
      </c>
      <c r="K61" s="101" t="s">
        <v>118</v>
      </c>
      <c r="L61" s="101" t="s">
        <v>120</v>
      </c>
      <c r="M61" s="103" t="s">
        <v>121</v>
      </c>
      <c r="N61" s="101" t="s">
        <v>122</v>
      </c>
      <c r="O61" s="103" t="s">
        <v>123</v>
      </c>
      <c r="P61" s="101" t="s">
        <v>124</v>
      </c>
      <c r="Q61" s="103" t="s">
        <v>125</v>
      </c>
      <c r="R61" s="101" t="s">
        <v>126</v>
      </c>
      <c r="S61" s="103" t="s">
        <v>127</v>
      </c>
      <c r="T61" s="101" t="s">
        <v>128</v>
      </c>
      <c r="U61" s="101" t="s">
        <v>129</v>
      </c>
    </row>
    <row r="62" spans="1:21" x14ac:dyDescent="0.35">
      <c r="A62" s="108" t="str">
        <f>'Area 1'!A8</f>
        <v>Commercial</v>
      </c>
      <c r="B62" s="110">
        <f>'Area 1'!$F8</f>
        <v>0.71</v>
      </c>
      <c r="C62" s="110">
        <f>'Area 2'!$F8</f>
        <v>0.71</v>
      </c>
      <c r="D62" s="110">
        <f>'Area 3'!$F8</f>
        <v>0.71</v>
      </c>
      <c r="E62" s="110">
        <f>'Area 4'!$F8</f>
        <v>0.71</v>
      </c>
      <c r="F62" s="110">
        <f>'Area 5'!$F8</f>
        <v>0.71</v>
      </c>
      <c r="G62" s="110">
        <f>'Area 6'!$F8</f>
        <v>0.71</v>
      </c>
      <c r="H62" s="110">
        <f>'Area 7'!$F8</f>
        <v>0.71</v>
      </c>
      <c r="I62" s="110">
        <f>'Area 8'!$F8</f>
        <v>0.71</v>
      </c>
      <c r="J62" s="110">
        <f>'Area 9'!$F8</f>
        <v>0.71</v>
      </c>
      <c r="K62" s="110">
        <f>'Area 10'!$F8</f>
        <v>0.71</v>
      </c>
      <c r="L62" s="109" t="str">
        <f>IF(B62&lt;&gt;'Area 1'!$D$111,"changed"," ")</f>
        <v xml:space="preserve"> </v>
      </c>
      <c r="M62" s="109" t="str">
        <f>IF(C62&lt;&gt;'Area 2'!$D$111,"changed"," ")</f>
        <v xml:space="preserve"> </v>
      </c>
      <c r="N62" s="109" t="str">
        <f>IF(D62&lt;&gt;'Area 3'!$D$111,"changed"," ")</f>
        <v xml:space="preserve"> </v>
      </c>
      <c r="O62" s="109" t="str">
        <f>IF(E62&lt;&gt;'Area 4'!$D$111,"changed"," ")</f>
        <v xml:space="preserve"> </v>
      </c>
      <c r="P62" s="109" t="str">
        <f>IF(F62&lt;&gt;'Area 5'!$D$111,"changed"," ")</f>
        <v xml:space="preserve"> </v>
      </c>
      <c r="Q62" s="109" t="str">
        <f>IF(G62&lt;&gt;'Area 6'!$D$111,"changed"," ")</f>
        <v xml:space="preserve"> </v>
      </c>
      <c r="R62" s="109" t="str">
        <f>IF(H62&lt;&gt;'Area 7'!$D$111,"changed"," ")</f>
        <v xml:space="preserve"> </v>
      </c>
      <c r="S62" s="109" t="str">
        <f>IF(I62&lt;&gt;'Area 8'!$D$111,"changed"," ")</f>
        <v xml:space="preserve"> </v>
      </c>
      <c r="T62" s="109" t="str">
        <f>IF(J62&lt;&gt;'Area 9'!$D$111,"changed"," ")</f>
        <v xml:space="preserve"> </v>
      </c>
      <c r="U62" s="109" t="str">
        <f>IF(K62&lt;&gt;'Area 10'!$D$111,"changed"," ")</f>
        <v xml:space="preserve"> </v>
      </c>
    </row>
    <row r="63" spans="1:21" x14ac:dyDescent="0.35">
      <c r="A63" s="108" t="str">
        <f>'Area 1'!A9</f>
        <v>Industrial</v>
      </c>
      <c r="B63" s="110">
        <f>'Area 1'!$F9</f>
        <v>0.68</v>
      </c>
      <c r="C63" s="110">
        <f>'Area 2'!$F9</f>
        <v>0.68</v>
      </c>
      <c r="D63" s="110">
        <f>'Area 3'!$F9</f>
        <v>0.68</v>
      </c>
      <c r="E63" s="110">
        <f>'Area 4'!$F9</f>
        <v>0.68</v>
      </c>
      <c r="F63" s="110">
        <f>'Area 5'!$F9</f>
        <v>0.68</v>
      </c>
      <c r="G63" s="110">
        <f>'Area 6'!$F9</f>
        <v>0.68</v>
      </c>
      <c r="H63" s="110">
        <f>'Area 7'!$F9</f>
        <v>0.68</v>
      </c>
      <c r="I63" s="110">
        <f>'Area 8'!$F9</f>
        <v>0.68</v>
      </c>
      <c r="J63" s="110">
        <f>'Area 9'!$F9</f>
        <v>0.68</v>
      </c>
      <c r="K63" s="110">
        <f>'Area 10'!$F9</f>
        <v>0.68</v>
      </c>
      <c r="L63" s="109" t="str">
        <f>IF(B63&lt;&gt;'Area 1'!$D$112,"changed"," ")</f>
        <v xml:space="preserve"> </v>
      </c>
      <c r="M63" s="109" t="str">
        <f>IF(C63&lt;&gt;'Area 2'!$D$112,"changed"," ")</f>
        <v xml:space="preserve"> </v>
      </c>
      <c r="N63" s="109" t="str">
        <f>IF(D63&lt;&gt;'Area 3'!$D$112,"changed"," ")</f>
        <v xml:space="preserve"> </v>
      </c>
      <c r="O63" s="109" t="str">
        <f>IF(E63&lt;&gt;'Area 4'!$D$112,"changed"," ")</f>
        <v xml:space="preserve"> </v>
      </c>
      <c r="P63" s="109" t="str">
        <f>IF(F63&lt;&gt;'Area 5'!$D$112,"changed"," ")</f>
        <v xml:space="preserve"> </v>
      </c>
      <c r="Q63" s="109" t="str">
        <f>IF(G63&lt;&gt;'Area 6'!$D$112,"changed"," ")</f>
        <v xml:space="preserve"> </v>
      </c>
      <c r="R63" s="109" t="str">
        <f>IF(H63&lt;&gt;'Area 7'!$D$112,"changed"," ")</f>
        <v xml:space="preserve"> </v>
      </c>
      <c r="S63" s="109" t="str">
        <f>IF(I63&lt;&gt;'Area 8'!$D$112,"changed"," ")</f>
        <v xml:space="preserve"> </v>
      </c>
      <c r="T63" s="109" t="str">
        <f>IF(J63&lt;&gt;'Area 9'!$D$112,"changed"," ")</f>
        <v xml:space="preserve"> </v>
      </c>
      <c r="U63" s="109" t="str">
        <f>IF(K63&lt;&gt;'Area 10'!$D$112,"changed"," ")</f>
        <v xml:space="preserve"> </v>
      </c>
    </row>
    <row r="64" spans="1:21" x14ac:dyDescent="0.35">
      <c r="A64" s="108" t="str">
        <f>'Area 1'!A10</f>
        <v>Institutional</v>
      </c>
      <c r="B64" s="110">
        <f>'Area 1'!$F10</f>
        <v>0.3</v>
      </c>
      <c r="C64" s="110">
        <f>'Area 2'!$F10</f>
        <v>0.3</v>
      </c>
      <c r="D64" s="110">
        <f>'Area 3'!$F10</f>
        <v>0.3</v>
      </c>
      <c r="E64" s="110">
        <f>'Area 4'!$F10</f>
        <v>0.3</v>
      </c>
      <c r="F64" s="110">
        <f>'Area 5'!$F10</f>
        <v>0.3</v>
      </c>
      <c r="G64" s="110">
        <f>'Area 6'!$F10</f>
        <v>0.3</v>
      </c>
      <c r="H64" s="110">
        <f>'Area 7'!$F10</f>
        <v>0.3</v>
      </c>
      <c r="I64" s="110">
        <f>'Area 8'!$F10</f>
        <v>0.3</v>
      </c>
      <c r="J64" s="110">
        <f>'Area 9'!$F10</f>
        <v>0.3</v>
      </c>
      <c r="K64" s="110">
        <f>'Area 10'!$F10</f>
        <v>0.3</v>
      </c>
      <c r="L64" s="109" t="str">
        <f>IF(B64&lt;&gt;'Area 1'!$D$113,"changed"," ")</f>
        <v xml:space="preserve"> </v>
      </c>
      <c r="M64" s="109" t="str">
        <f>IF(C64&lt;&gt;'Area 2'!$D$113,"changed"," ")</f>
        <v xml:space="preserve"> </v>
      </c>
      <c r="N64" s="109" t="str">
        <f>IF(D64&lt;&gt;'Area 3'!$D$113,"changed"," ")</f>
        <v xml:space="preserve"> </v>
      </c>
      <c r="O64" s="109" t="str">
        <f>IF(E64&lt;&gt;'Area 4'!$D$113,"changed"," ")</f>
        <v xml:space="preserve"> </v>
      </c>
      <c r="P64" s="109" t="str">
        <f>IF(F64&lt;&gt;'Area 5'!$D$113,"changed"," ")</f>
        <v xml:space="preserve"> </v>
      </c>
      <c r="Q64" s="109" t="str">
        <f>IF(G64&lt;&gt;'Area 6'!$D$113,"changed"," ")</f>
        <v xml:space="preserve"> </v>
      </c>
      <c r="R64" s="109" t="str">
        <f>IF(H64&lt;&gt;'Area 7'!$D$113,"changed"," ")</f>
        <v xml:space="preserve"> </v>
      </c>
      <c r="S64" s="109" t="str">
        <f>IF(I64&lt;&gt;'Area 8'!$D$113,"changed"," ")</f>
        <v xml:space="preserve"> </v>
      </c>
      <c r="T64" s="109" t="str">
        <f>IF(J64&lt;&gt;'Area 9'!$D$113,"changed"," ")</f>
        <v xml:space="preserve"> </v>
      </c>
      <c r="U64" s="109" t="str">
        <f>IF(K64&lt;&gt;'Area 10'!$D$113,"changed"," ")</f>
        <v xml:space="preserve"> </v>
      </c>
    </row>
    <row r="65" spans="1:21" x14ac:dyDescent="0.35">
      <c r="A65" s="108" t="str">
        <f>'Area 1'!A11</f>
        <v>Multi-use</v>
      </c>
      <c r="B65" s="110">
        <f>'Area 1'!$F11</f>
        <v>0.5</v>
      </c>
      <c r="C65" s="110">
        <f>'Area 2'!$F11</f>
        <v>0.5</v>
      </c>
      <c r="D65" s="110">
        <f>'Area 3'!$F11</f>
        <v>0.5</v>
      </c>
      <c r="E65" s="110">
        <f>'Area 4'!$F11</f>
        <v>0.5</v>
      </c>
      <c r="F65" s="110">
        <f>'Area 5'!$F11</f>
        <v>0.5</v>
      </c>
      <c r="G65" s="110">
        <f>'Area 6'!$F11</f>
        <v>0.5</v>
      </c>
      <c r="H65" s="110">
        <f>'Area 7'!$F11</f>
        <v>0.5</v>
      </c>
      <c r="I65" s="110">
        <f>'Area 8'!$F11</f>
        <v>0.5</v>
      </c>
      <c r="J65" s="110">
        <f>'Area 9'!$F11</f>
        <v>0.5</v>
      </c>
      <c r="K65" s="110">
        <f>'Area 10'!$F11</f>
        <v>0.5</v>
      </c>
      <c r="L65" s="109" t="str">
        <f>IF(B65&lt;&gt;'Area 1'!$D$114,"changed"," ")</f>
        <v xml:space="preserve"> </v>
      </c>
      <c r="M65" s="109" t="str">
        <f>IF(C65&lt;&gt;'Area 2'!$D$114,"changed"," ")</f>
        <v xml:space="preserve"> </v>
      </c>
      <c r="N65" s="109" t="str">
        <f>IF(D65&lt;&gt;'Area 3'!$D$114,"changed"," ")</f>
        <v xml:space="preserve"> </v>
      </c>
      <c r="O65" s="109" t="str">
        <f>IF(E65&lt;&gt;'Area 4'!$D$114,"changed"," ")</f>
        <v xml:space="preserve"> </v>
      </c>
      <c r="P65" s="109" t="str">
        <f>IF(F65&lt;&gt;'Area 5'!$D$114,"changed"," ")</f>
        <v xml:space="preserve"> </v>
      </c>
      <c r="Q65" s="109" t="str">
        <f>IF(G65&lt;&gt;'Area 6'!$D$114,"changed"," ")</f>
        <v xml:space="preserve"> </v>
      </c>
      <c r="R65" s="109" t="str">
        <f>IF(H65&lt;&gt;'Area 7'!$D$114,"changed"," ")</f>
        <v xml:space="preserve"> </v>
      </c>
      <c r="S65" s="109" t="str">
        <f>IF(I65&lt;&gt;'Area 8'!$D$114,"changed"," ")</f>
        <v xml:space="preserve"> </v>
      </c>
      <c r="T65" s="109" t="str">
        <f>IF(J65&lt;&gt;'Area 9'!$D$114,"changed"," ")</f>
        <v xml:space="preserve"> </v>
      </c>
      <c r="U65" s="109" t="str">
        <f>IF(K65&lt;&gt;'Area 10'!$D$114,"changed"," ")</f>
        <v xml:space="preserve"> </v>
      </c>
    </row>
    <row r="66" spans="1:21" x14ac:dyDescent="0.35">
      <c r="A66" s="108" t="str">
        <f>'Area 1'!A12</f>
        <v>Municipal</v>
      </c>
      <c r="B66" s="110">
        <f>'Area 1'!$F12</f>
        <v>0.5</v>
      </c>
      <c r="C66" s="110">
        <f>'Area 2'!$F12</f>
        <v>0.5</v>
      </c>
      <c r="D66" s="110">
        <f>'Area 3'!$F12</f>
        <v>0.5</v>
      </c>
      <c r="E66" s="110">
        <f>'Area 4'!$F12</f>
        <v>0.5</v>
      </c>
      <c r="F66" s="110">
        <f>'Area 5'!$F12</f>
        <v>0.5</v>
      </c>
      <c r="G66" s="110">
        <f>'Area 6'!$F12</f>
        <v>0.5</v>
      </c>
      <c r="H66" s="110">
        <f>'Area 7'!$F12</f>
        <v>0.5</v>
      </c>
      <c r="I66" s="110">
        <f>'Area 8'!$F12</f>
        <v>0.5</v>
      </c>
      <c r="J66" s="110">
        <f>'Area 9'!$F12</f>
        <v>0.5</v>
      </c>
      <c r="K66" s="110">
        <f>'Area 10'!$F12</f>
        <v>0.5</v>
      </c>
      <c r="L66" s="109" t="str">
        <f>IF(B66&lt;&gt;'Area 1'!$D$115,"changed"," ")</f>
        <v xml:space="preserve"> </v>
      </c>
      <c r="M66" s="109" t="str">
        <f>IF(C66&lt;&gt;'Area 2'!$D$115,"changed"," ")</f>
        <v xml:space="preserve"> </v>
      </c>
      <c r="N66" s="109" t="str">
        <f>IF(D66&lt;&gt;'Area 3'!$D$115,"changed"," ")</f>
        <v xml:space="preserve"> </v>
      </c>
      <c r="O66" s="109" t="str">
        <f>IF(E66&lt;&gt;'Area 4'!$D$115,"changed"," ")</f>
        <v xml:space="preserve"> </v>
      </c>
      <c r="P66" s="109" t="str">
        <f>IF(F66&lt;&gt;'Area 5'!$D$115,"changed"," ")</f>
        <v xml:space="preserve"> </v>
      </c>
      <c r="Q66" s="109" t="str">
        <f>IF(G66&lt;&gt;'Area 6'!$D$115,"changed"," ")</f>
        <v xml:space="preserve"> </v>
      </c>
      <c r="R66" s="109" t="str">
        <f>IF(H66&lt;&gt;'Area 7'!$D$115,"changed"," ")</f>
        <v xml:space="preserve"> </v>
      </c>
      <c r="S66" s="109" t="str">
        <f>IF(I66&lt;&gt;'Area 8'!$D$115,"changed"," ")</f>
        <v xml:space="preserve"> </v>
      </c>
      <c r="T66" s="109" t="str">
        <f>IF(J66&lt;&gt;'Area 9'!$D$115,"changed"," ")</f>
        <v xml:space="preserve"> </v>
      </c>
      <c r="U66" s="109" t="str">
        <f>IF(K66&lt;&gt;'Area 10'!$D$115,"changed"," ")</f>
        <v xml:space="preserve"> </v>
      </c>
    </row>
    <row r="67" spans="1:21" x14ac:dyDescent="0.35">
      <c r="A67" s="108" t="str">
        <f>'Area 1'!A13</f>
        <v>Open space</v>
      </c>
      <c r="B67" s="110">
        <f>'Area 1'!$F13</f>
        <v>0.08</v>
      </c>
      <c r="C67" s="110">
        <f>'Area 2'!$F13</f>
        <v>0.08</v>
      </c>
      <c r="D67" s="110">
        <f>'Area 3'!$F13</f>
        <v>0.08</v>
      </c>
      <c r="E67" s="110">
        <f>'Area 4'!$F13</f>
        <v>0.08</v>
      </c>
      <c r="F67" s="110">
        <f>'Area 5'!$F13</f>
        <v>0.08</v>
      </c>
      <c r="G67" s="110">
        <f>'Area 6'!$F13</f>
        <v>0.08</v>
      </c>
      <c r="H67" s="110">
        <f>'Area 7'!$F13</f>
        <v>0.08</v>
      </c>
      <c r="I67" s="110">
        <f>'Area 8'!$F13</f>
        <v>0.08</v>
      </c>
      <c r="J67" s="110">
        <f>'Area 9'!$F13</f>
        <v>0.08</v>
      </c>
      <c r="K67" s="110">
        <f>'Area 10'!$F13</f>
        <v>0.08</v>
      </c>
      <c r="L67" s="109" t="str">
        <f>IF(B67&lt;&gt;'Area 1'!$D$116,"changed"," ")</f>
        <v xml:space="preserve"> </v>
      </c>
      <c r="M67" s="109" t="str">
        <f>IF(C67&lt;&gt;'Area 2'!$D$116,"changed"," ")</f>
        <v xml:space="preserve"> </v>
      </c>
      <c r="N67" s="109" t="str">
        <f>IF(D67&lt;&gt;'Area 3'!$D$116,"changed"," ")</f>
        <v xml:space="preserve"> </v>
      </c>
      <c r="O67" s="109" t="str">
        <f>IF(E67&lt;&gt;'Area 4'!$D$116,"changed"," ")</f>
        <v xml:space="preserve"> </v>
      </c>
      <c r="P67" s="109" t="str">
        <f>IF(F67&lt;&gt;'Area 5'!$D$116,"changed"," ")</f>
        <v xml:space="preserve"> </v>
      </c>
      <c r="Q67" s="109" t="str">
        <f>IF(G67&lt;&gt;'Area 6'!$D$116,"changed"," ")</f>
        <v xml:space="preserve"> </v>
      </c>
      <c r="R67" s="109" t="str">
        <f>IF(H67&lt;&gt;'Area 7'!$D$116,"changed"," ")</f>
        <v xml:space="preserve"> </v>
      </c>
      <c r="S67" s="109" t="str">
        <f>IF(I67&lt;&gt;'Area 8'!$D$116,"changed"," ")</f>
        <v xml:space="preserve"> </v>
      </c>
      <c r="T67" s="109" t="str">
        <f>IF(J67&lt;&gt;'Area 9'!$D$116,"changed"," ")</f>
        <v xml:space="preserve"> </v>
      </c>
      <c r="U67" s="109" t="str">
        <f>IF(K67&lt;&gt;'Area 10'!$D$116,"changed"," ")</f>
        <v xml:space="preserve"> </v>
      </c>
    </row>
    <row r="68" spans="1:21" x14ac:dyDescent="0.35">
      <c r="A68" s="108" t="str">
        <f>'Area 1'!A14</f>
        <v>Residential</v>
      </c>
      <c r="B68" s="110">
        <f>'Area 1'!$F14</f>
        <v>0.27</v>
      </c>
      <c r="C68" s="110">
        <f>'Area 2'!$F14</f>
        <v>0.27</v>
      </c>
      <c r="D68" s="110">
        <f>'Area 3'!$F14</f>
        <v>0.27</v>
      </c>
      <c r="E68" s="110">
        <f>'Area 4'!$F14</f>
        <v>0.27</v>
      </c>
      <c r="F68" s="110">
        <f>'Area 5'!$F14</f>
        <v>0.27</v>
      </c>
      <c r="G68" s="110">
        <f>'Area 6'!$F14</f>
        <v>0.27</v>
      </c>
      <c r="H68" s="110">
        <f>'Area 7'!$F14</f>
        <v>0.27</v>
      </c>
      <c r="I68" s="110">
        <f>'Area 8'!$F14</f>
        <v>0.27</v>
      </c>
      <c r="J68" s="110">
        <f>'Area 9'!$F14</f>
        <v>0.27</v>
      </c>
      <c r="K68" s="110">
        <f>'Area 10'!$F14</f>
        <v>0.27</v>
      </c>
      <c r="L68" s="109" t="str">
        <f>IF(B68&lt;&gt;'Area 1'!$D$117,"changed"," ")</f>
        <v xml:space="preserve"> </v>
      </c>
      <c r="M68" s="109" t="str">
        <f>IF(C68&lt;&gt;'Area 2'!$D$117,"changed"," ")</f>
        <v xml:space="preserve"> </v>
      </c>
      <c r="N68" s="109" t="str">
        <f>IF(D68&lt;&gt;'Area 3'!$D$117,"changed"," ")</f>
        <v xml:space="preserve"> </v>
      </c>
      <c r="O68" s="109" t="str">
        <f>IF(E68&lt;&gt;'Area 4'!$D$117,"changed"," ")</f>
        <v xml:space="preserve"> </v>
      </c>
      <c r="P68" s="109" t="str">
        <f>IF(F68&lt;&gt;'Area 5'!$D$117,"changed"," ")</f>
        <v xml:space="preserve"> </v>
      </c>
      <c r="Q68" s="109" t="str">
        <f>IF(G68&lt;&gt;'Area 6'!$D$117,"changed"," ")</f>
        <v xml:space="preserve"> </v>
      </c>
      <c r="R68" s="109" t="str">
        <f>IF(H68&lt;&gt;'Area 7'!$D$117,"changed"," ")</f>
        <v xml:space="preserve"> </v>
      </c>
      <c r="S68" s="109" t="str">
        <f>IF(I68&lt;&gt;'Area 8'!$D$117,"changed"," ")</f>
        <v xml:space="preserve"> </v>
      </c>
      <c r="T68" s="109" t="str">
        <f>IF(J68&lt;&gt;'Area 9'!$D$117,"changed"," ")</f>
        <v xml:space="preserve"> </v>
      </c>
      <c r="U68" s="109" t="str">
        <f>IF(K68&lt;&gt;'Area 10'!$D$117,"changed"," ")</f>
        <v xml:space="preserve"> </v>
      </c>
    </row>
    <row r="69" spans="1:21" x14ac:dyDescent="0.35">
      <c r="A69" s="108" t="str">
        <f>'Area 1'!A15</f>
        <v>Park</v>
      </c>
      <c r="B69" s="110">
        <f>'Area 1'!$F15</f>
        <v>0.08</v>
      </c>
      <c r="C69" s="110">
        <f>'Area 2'!$F15</f>
        <v>0.08</v>
      </c>
      <c r="D69" s="110">
        <f>'Area 3'!$F15</f>
        <v>0.08</v>
      </c>
      <c r="E69" s="110">
        <f>'Area 4'!$F15</f>
        <v>0.08</v>
      </c>
      <c r="F69" s="110">
        <f>'Area 5'!$F15</f>
        <v>0.08</v>
      </c>
      <c r="G69" s="110">
        <f>'Area 6'!$F15</f>
        <v>0.08</v>
      </c>
      <c r="H69" s="110">
        <f>'Area 7'!$F15</f>
        <v>0.08</v>
      </c>
      <c r="I69" s="110">
        <f>'Area 8'!$F15</f>
        <v>0.08</v>
      </c>
      <c r="J69" s="110">
        <f>'Area 9'!$F15</f>
        <v>0.08</v>
      </c>
      <c r="K69" s="110">
        <f>'Area 10'!$F15</f>
        <v>0.08</v>
      </c>
      <c r="L69" s="109" t="str">
        <f>IF(B69&lt;&gt;'Area 1'!$D$118,"changed"," ")</f>
        <v xml:space="preserve"> </v>
      </c>
      <c r="M69" s="109" t="str">
        <f>IF(C69&lt;&gt;'Area 2'!$D$118,"changed"," ")</f>
        <v xml:space="preserve"> </v>
      </c>
      <c r="N69" s="109" t="str">
        <f>IF(D69&lt;&gt;'Area 3'!$D$118,"changed"," ")</f>
        <v xml:space="preserve"> </v>
      </c>
      <c r="O69" s="109" t="str">
        <f>IF(E69&lt;&gt;'Area 4'!$D$118,"changed"," ")</f>
        <v xml:space="preserve"> </v>
      </c>
      <c r="P69" s="109" t="str">
        <f>IF(F69&lt;&gt;'Area 5'!$D$118,"changed"," ")</f>
        <v xml:space="preserve"> </v>
      </c>
      <c r="Q69" s="109" t="str">
        <f>IF(G69&lt;&gt;'Area 6'!$D$118,"changed"," ")</f>
        <v xml:space="preserve"> </v>
      </c>
      <c r="R69" s="109" t="str">
        <f>IF(H69&lt;&gt;'Area 7'!$D$118,"changed"," ")</f>
        <v xml:space="preserve"> </v>
      </c>
      <c r="S69" s="109" t="str">
        <f>IF(I69&lt;&gt;'Area 8'!$D$118,"changed"," ")</f>
        <v xml:space="preserve"> </v>
      </c>
      <c r="T69" s="109" t="str">
        <f>IF(J69&lt;&gt;'Area 9'!$D$118,"changed"," ")</f>
        <v xml:space="preserve"> </v>
      </c>
      <c r="U69" s="109" t="str">
        <f>IF(K69&lt;&gt;'Area 10'!$D$118,"changed"," ")</f>
        <v xml:space="preserve"> </v>
      </c>
    </row>
    <row r="70" spans="1:21" x14ac:dyDescent="0.35">
      <c r="A70" s="108" t="str">
        <f>'Area 1'!A16</f>
        <v>Agriculture</v>
      </c>
      <c r="B70" s="110">
        <f>'Area 1'!$F16</f>
        <v>0.11</v>
      </c>
      <c r="C70" s="110">
        <f>'Area 2'!$F16</f>
        <v>0.11</v>
      </c>
      <c r="D70" s="110">
        <f>'Area 3'!$F16</f>
        <v>0.11</v>
      </c>
      <c r="E70" s="110">
        <f>'Area 4'!$F16</f>
        <v>0.11</v>
      </c>
      <c r="F70" s="110">
        <f>'Area 5'!$F16</f>
        <v>0.11</v>
      </c>
      <c r="G70" s="110">
        <f>'Area 6'!$F16</f>
        <v>0.11</v>
      </c>
      <c r="H70" s="110">
        <f>'Area 7'!$F16</f>
        <v>0.11</v>
      </c>
      <c r="I70" s="110">
        <f>'Area 8'!$F16</f>
        <v>0.11</v>
      </c>
      <c r="J70" s="110">
        <f>'Area 9'!$F16</f>
        <v>0.11</v>
      </c>
      <c r="K70" s="110">
        <f>'Area 10'!$F16</f>
        <v>0.11</v>
      </c>
      <c r="L70" s="109" t="str">
        <f>IF(B70&lt;&gt;'Area 1'!$D$119,"changed"," ")</f>
        <v xml:space="preserve"> </v>
      </c>
      <c r="M70" s="109" t="str">
        <f>IF(C70&lt;&gt;'Area 2'!$D$119,"changed"," ")</f>
        <v xml:space="preserve"> </v>
      </c>
      <c r="N70" s="109" t="str">
        <f>IF(D70&lt;&gt;'Area 3'!$D$119,"changed"," ")</f>
        <v xml:space="preserve"> </v>
      </c>
      <c r="O70" s="109" t="str">
        <f>IF(E70&lt;&gt;'Area 4'!$D$119,"changed"," ")</f>
        <v xml:space="preserve"> </v>
      </c>
      <c r="P70" s="109" t="str">
        <f>IF(F70&lt;&gt;'Area 5'!$D$119,"changed"," ")</f>
        <v xml:space="preserve"> </v>
      </c>
      <c r="Q70" s="109" t="str">
        <f>IF(G70&lt;&gt;'Area 6'!$D$119,"changed"," ")</f>
        <v xml:space="preserve"> </v>
      </c>
      <c r="R70" s="109" t="str">
        <f>IF(H70&lt;&gt;'Area 7'!$D$119,"changed"," ")</f>
        <v xml:space="preserve"> </v>
      </c>
      <c r="S70" s="109" t="str">
        <f>IF(I70&lt;&gt;'Area 8'!$D$119,"changed"," ")</f>
        <v xml:space="preserve"> </v>
      </c>
      <c r="T70" s="109" t="str">
        <f>IF(J70&lt;&gt;'Area 9'!$D$119,"changed"," ")</f>
        <v xml:space="preserve"> </v>
      </c>
      <c r="U70" s="109" t="str">
        <f>IF(K70&lt;&gt;'Area 10'!$D$119,"changed"," ")</f>
        <v xml:space="preserve"> </v>
      </c>
    </row>
    <row r="71" spans="1:21" x14ac:dyDescent="0.35">
      <c r="A71" s="108" t="str">
        <f>'Area 1'!A17</f>
        <v>Transportation</v>
      </c>
      <c r="B71" s="110">
        <f>'Area 1'!$F17</f>
        <v>0.8</v>
      </c>
      <c r="C71" s="110">
        <f>'Area 2'!$F17</f>
        <v>0.8</v>
      </c>
      <c r="D71" s="110">
        <f>'Area 3'!$F17</f>
        <v>0.8</v>
      </c>
      <c r="E71" s="110">
        <f>'Area 4'!$F17</f>
        <v>0.8</v>
      </c>
      <c r="F71" s="110">
        <f>'Area 5'!$F17</f>
        <v>0.8</v>
      </c>
      <c r="G71" s="110">
        <f>'Area 6'!$F17</f>
        <v>0.8</v>
      </c>
      <c r="H71" s="110">
        <f>'Area 7'!$F17</f>
        <v>0.8</v>
      </c>
      <c r="I71" s="110">
        <f>'Area 8'!$F17</f>
        <v>0.8</v>
      </c>
      <c r="J71" s="110">
        <f>'Area 9'!$F17</f>
        <v>0.8</v>
      </c>
      <c r="K71" s="110">
        <f>'Area 10'!$F17</f>
        <v>0.8</v>
      </c>
      <c r="L71" s="109" t="str">
        <f>IF(B71&lt;&gt;'Area 1'!$D$120,"changed"," ")</f>
        <v xml:space="preserve"> </v>
      </c>
      <c r="M71" s="109" t="str">
        <f>IF(C71&lt;&gt;'Area 2'!$D$120,"changed"," ")</f>
        <v xml:space="preserve"> </v>
      </c>
      <c r="N71" s="109" t="str">
        <f>IF(D71&lt;&gt;'Area 3'!$D$120,"changed"," ")</f>
        <v xml:space="preserve"> </v>
      </c>
      <c r="O71" s="109" t="str">
        <f>IF(E71&lt;&gt;'Area 4'!$D$120,"changed"," ")</f>
        <v xml:space="preserve"> </v>
      </c>
      <c r="P71" s="109" t="str">
        <f>IF(F71&lt;&gt;'Area 5'!$D$120,"changed"," ")</f>
        <v xml:space="preserve"> </v>
      </c>
      <c r="Q71" s="109" t="str">
        <f>IF(G71&lt;&gt;'Area 6'!$D$120,"changed"," ")</f>
        <v xml:space="preserve"> </v>
      </c>
      <c r="R71" s="109" t="str">
        <f>IF(H71&lt;&gt;'Area 7'!$D$120,"changed"," ")</f>
        <v xml:space="preserve"> </v>
      </c>
      <c r="S71" s="109" t="str">
        <f>IF(I71&lt;&gt;'Area 8'!$D$120,"changed"," ")</f>
        <v xml:space="preserve"> </v>
      </c>
      <c r="T71" s="109" t="str">
        <f>IF(J71&lt;&gt;'Area 9'!$D$120,"changed"," ")</f>
        <v xml:space="preserve"> </v>
      </c>
      <c r="U71" s="109" t="str">
        <f>IF(K71&lt;&gt;'Area 10'!$D$120,"changed"," ")</f>
        <v xml:space="preserve"> </v>
      </c>
    </row>
    <row r="72" spans="1:21" x14ac:dyDescent="0.35">
      <c r="A72" s="108" t="str">
        <f>'Area 1'!A18</f>
        <v>Water</v>
      </c>
      <c r="B72" s="110">
        <f>'Area 1'!$F18</f>
        <v>0</v>
      </c>
      <c r="C72" s="110">
        <f>'Area 2'!$F18</f>
        <v>0</v>
      </c>
      <c r="D72" s="110">
        <f>'Area 3'!$F18</f>
        <v>0</v>
      </c>
      <c r="E72" s="110">
        <f>'Area 4'!$F18</f>
        <v>0</v>
      </c>
      <c r="F72" s="110">
        <f>'Area 5'!$F18</f>
        <v>0</v>
      </c>
      <c r="G72" s="110">
        <f>'Area 6'!$F18</f>
        <v>0</v>
      </c>
      <c r="H72" s="110">
        <f>'Area 7'!$F18</f>
        <v>0</v>
      </c>
      <c r="I72" s="110">
        <f>'Area 8'!$F18</f>
        <v>0</v>
      </c>
      <c r="J72" s="110">
        <f>'Area 9'!$F18</f>
        <v>0</v>
      </c>
      <c r="K72" s="110">
        <f>'Area 10'!$F18</f>
        <v>0</v>
      </c>
      <c r="L72" s="109" t="str">
        <f>IF(B72&lt;&gt;'Area 1'!$D$121,"changed"," ")</f>
        <v xml:space="preserve"> </v>
      </c>
      <c r="M72" s="109" t="str">
        <f>IF(C72&lt;&gt;'Area 2'!$D$121,"changed"," ")</f>
        <v xml:space="preserve"> </v>
      </c>
      <c r="N72" s="109" t="str">
        <f>IF(D72&lt;&gt;'Area 3'!$D$121,"changed"," ")</f>
        <v xml:space="preserve"> </v>
      </c>
      <c r="O72" s="109" t="str">
        <f>IF(E72&lt;&gt;'Area 4'!$D$121,"changed"," ")</f>
        <v xml:space="preserve"> </v>
      </c>
      <c r="P72" s="109" t="str">
        <f>IF(F72&lt;&gt;'Area 5'!$D$121,"changed"," ")</f>
        <v xml:space="preserve"> </v>
      </c>
      <c r="Q72" s="109" t="str">
        <f>IF(G72&lt;&gt;'Area 6'!$D$121,"changed"," ")</f>
        <v xml:space="preserve"> </v>
      </c>
      <c r="R72" s="109" t="str">
        <f>IF(H72&lt;&gt;'Area 7'!$D$121,"changed"," ")</f>
        <v xml:space="preserve"> </v>
      </c>
      <c r="S72" s="109" t="str">
        <f>IF(I72&lt;&gt;'Area 8'!$D$121,"changed"," ")</f>
        <v xml:space="preserve"> </v>
      </c>
      <c r="T72" s="109" t="str">
        <f>IF(J72&lt;&gt;'Area 9'!$D$121,"changed"," ")</f>
        <v xml:space="preserve"> </v>
      </c>
      <c r="U72" s="109" t="str">
        <f>IF(K72&lt;&gt;'Area 10'!$D$121,"changed"," ")</f>
        <v xml:space="preserve"> </v>
      </c>
    </row>
    <row r="73" spans="1:21" ht="23.5" x14ac:dyDescent="0.55000000000000004">
      <c r="A73" s="99" t="s">
        <v>133</v>
      </c>
      <c r="B73" s="108"/>
      <c r="C73" s="108"/>
      <c r="D73" s="108"/>
      <c r="E73" s="108"/>
      <c r="F73" s="108"/>
      <c r="G73" s="108"/>
      <c r="H73" s="108"/>
      <c r="I73" s="108"/>
      <c r="J73" s="108"/>
      <c r="K73" s="108"/>
      <c r="L73" s="108"/>
      <c r="M73" s="108"/>
      <c r="N73" s="108"/>
      <c r="O73" s="108"/>
      <c r="P73" s="108"/>
      <c r="Q73" s="108"/>
      <c r="R73" s="108"/>
      <c r="S73" s="108"/>
      <c r="T73" s="108"/>
      <c r="U73" s="108"/>
    </row>
    <row r="74" spans="1:21" x14ac:dyDescent="0.35">
      <c r="A74" s="103" t="s">
        <v>42</v>
      </c>
      <c r="B74" s="101" t="s">
        <v>109</v>
      </c>
      <c r="C74" s="101" t="s">
        <v>110</v>
      </c>
      <c r="D74" s="101" t="s">
        <v>111</v>
      </c>
      <c r="E74" s="101" t="s">
        <v>112</v>
      </c>
      <c r="F74" s="101" t="s">
        <v>113</v>
      </c>
      <c r="G74" s="101" t="s">
        <v>114</v>
      </c>
      <c r="H74" s="101" t="s">
        <v>115</v>
      </c>
      <c r="I74" s="101" t="s">
        <v>116</v>
      </c>
      <c r="J74" s="101" t="s">
        <v>117</v>
      </c>
      <c r="K74" s="101" t="s">
        <v>118</v>
      </c>
      <c r="L74" s="101" t="s">
        <v>120</v>
      </c>
      <c r="M74" s="103" t="s">
        <v>121</v>
      </c>
      <c r="N74" s="101" t="s">
        <v>122</v>
      </c>
      <c r="O74" s="103" t="s">
        <v>123</v>
      </c>
      <c r="P74" s="101" t="s">
        <v>124</v>
      </c>
      <c r="Q74" s="103" t="s">
        <v>125</v>
      </c>
      <c r="R74" s="101" t="s">
        <v>126</v>
      </c>
      <c r="S74" s="103" t="s">
        <v>127</v>
      </c>
      <c r="T74" s="101" t="s">
        <v>128</v>
      </c>
      <c r="U74" s="101" t="s">
        <v>129</v>
      </c>
    </row>
    <row r="75" spans="1:21" x14ac:dyDescent="0.35">
      <c r="A75" s="111" t="s">
        <v>38</v>
      </c>
      <c r="B75" s="107">
        <f>'Area 1'!$B$66</f>
        <v>0.44</v>
      </c>
      <c r="C75" s="107">
        <f>'Area 2'!$B$66</f>
        <v>0.44</v>
      </c>
      <c r="D75" s="107">
        <f>'Area 3'!$B$66</f>
        <v>0.44</v>
      </c>
      <c r="E75" s="107">
        <f>'Area 4'!$B$66</f>
        <v>0.44</v>
      </c>
      <c r="F75" s="107">
        <f>'Area 5'!$B$66</f>
        <v>0.44</v>
      </c>
      <c r="G75" s="107">
        <f>'Area 6'!$B$66</f>
        <v>0.44</v>
      </c>
      <c r="H75" s="107">
        <f>'Area 7'!$B$66</f>
        <v>0.44</v>
      </c>
      <c r="I75" s="107">
        <f>'Area 8'!$B$66</f>
        <v>0.44</v>
      </c>
      <c r="J75" s="107">
        <f>'Area 9'!$B$66</f>
        <v>0.44</v>
      </c>
      <c r="K75" s="107">
        <f>'Area 10'!$B$66</f>
        <v>0.44</v>
      </c>
      <c r="L75" s="109" t="str">
        <f>IF(B75&lt;&gt;'Area 1'!$B$100,"changed"," ")</f>
        <v xml:space="preserve"> </v>
      </c>
      <c r="M75" s="109" t="str">
        <f>IF(C75&lt;&gt;'Area 2'!$B$100,"changed"," ")</f>
        <v xml:space="preserve"> </v>
      </c>
      <c r="N75" s="109" t="str">
        <f>IF(D75&lt;&gt;'Area 3'!$B$100,"changed"," ")</f>
        <v xml:space="preserve"> </v>
      </c>
      <c r="O75" s="109" t="str">
        <f>IF(E75&lt;&gt;'Area 4'!$B$100,"changed"," ")</f>
        <v xml:space="preserve"> </v>
      </c>
      <c r="P75" s="109" t="str">
        <f>IF(F75&lt;&gt;'Area 5'!$B$100,"changed"," ")</f>
        <v xml:space="preserve"> </v>
      </c>
      <c r="Q75" s="109" t="str">
        <f>IF(G75&lt;&gt;'Area 6'!$B$100,"changed"," ")</f>
        <v xml:space="preserve"> </v>
      </c>
      <c r="R75" s="109" t="str">
        <f>IF(H75&lt;&gt;'Area 7'!$B$100,"changed"," ")</f>
        <v xml:space="preserve"> </v>
      </c>
      <c r="S75" s="109" t="str">
        <f>IF(I75&lt;&gt;'Area 8'!$B$100,"changed"," ")</f>
        <v xml:space="preserve"> </v>
      </c>
      <c r="T75" s="109" t="str">
        <f>IF(J75&lt;&gt;'Area 9'!$B$100,"changed"," ")</f>
        <v xml:space="preserve"> </v>
      </c>
      <c r="U75" s="109" t="str">
        <f>IF(K75&lt;&gt;'Area 10'!$B$100,"changed"," ")</f>
        <v xml:space="preserve"> </v>
      </c>
    </row>
    <row r="76" spans="1:21" ht="29" x14ac:dyDescent="0.35">
      <c r="A76" s="112" t="s">
        <v>46</v>
      </c>
      <c r="B76" s="107">
        <f>'Area 1'!$C$66</f>
        <v>0</v>
      </c>
      <c r="C76" s="107">
        <f>'Area 2'!$C$66</f>
        <v>0</v>
      </c>
      <c r="D76" s="107">
        <f>'Area 3'!$C$66</f>
        <v>0</v>
      </c>
      <c r="E76" s="107">
        <f>'Area 4'!$C$66</f>
        <v>0</v>
      </c>
      <c r="F76" s="107">
        <f>'Area 5'!$C$66</f>
        <v>0</v>
      </c>
      <c r="G76" s="107">
        <f>'Area 6'!$C$66</f>
        <v>0</v>
      </c>
      <c r="H76" s="107">
        <f>'Area 7'!$C$66</f>
        <v>0</v>
      </c>
      <c r="I76" s="107">
        <f>'Area 8'!$C$66</f>
        <v>0</v>
      </c>
      <c r="J76" s="107">
        <f>'Area 9'!$C$66</f>
        <v>0</v>
      </c>
      <c r="K76" s="107">
        <f>'Area 10'!$C$66</f>
        <v>0</v>
      </c>
      <c r="L76" s="109" t="str">
        <f>IF(B76&lt;&gt;'Area 1'!$B$101,"changed"," ")</f>
        <v xml:space="preserve"> </v>
      </c>
      <c r="M76" s="109" t="str">
        <f>IF(C76&lt;&gt;'Area 2'!$B$101,"changed"," ")</f>
        <v xml:space="preserve"> </v>
      </c>
      <c r="N76" s="109" t="str">
        <f>IF(D76&lt;&gt;'Area 3'!$B$101,"changed"," ")</f>
        <v xml:space="preserve"> </v>
      </c>
      <c r="O76" s="109" t="str">
        <f>IF(E76&lt;&gt;'Area 4'!$B$101,"changed"," ")</f>
        <v xml:space="preserve"> </v>
      </c>
      <c r="P76" s="109" t="str">
        <f>IF(F76&lt;&gt;'Area 5'!$B$101,"changed"," ")</f>
        <v xml:space="preserve"> </v>
      </c>
      <c r="Q76" s="109" t="str">
        <f>IF(G76&lt;&gt;'Area 6'!$B$101,"changed"," ")</f>
        <v xml:space="preserve"> </v>
      </c>
      <c r="R76" s="109" t="str">
        <f>IF(H76&lt;&gt;'Area 7'!$B$101,"changed"," ")</f>
        <v xml:space="preserve"> </v>
      </c>
      <c r="S76" s="109" t="str">
        <f>IF(I76&lt;&gt;'Area 8'!$B$101,"changed"," ")</f>
        <v xml:space="preserve"> </v>
      </c>
      <c r="T76" s="109" t="str">
        <f>IF(J76&lt;&gt;'Area 9'!$B$101,"changed"," ")</f>
        <v xml:space="preserve"> </v>
      </c>
      <c r="U76" s="109" t="str">
        <f>IF(K76&lt;&gt;'Area 10'!$B$101,"changed"," ")</f>
        <v xml:space="preserve"> </v>
      </c>
    </row>
    <row r="77" spans="1:21" x14ac:dyDescent="0.35">
      <c r="A77" s="13" t="s">
        <v>24</v>
      </c>
      <c r="B77" s="107">
        <f>'Area 1'!$D$66</f>
        <v>0</v>
      </c>
      <c r="C77" s="107">
        <f>'Area 2'!$D$66</f>
        <v>0</v>
      </c>
      <c r="D77" s="107">
        <f>'Area 3'!$D$66</f>
        <v>0</v>
      </c>
      <c r="E77" s="107">
        <f>'Area 4'!$D$66</f>
        <v>0</v>
      </c>
      <c r="F77" s="107">
        <f>'Area 5'!$D$66</f>
        <v>0</v>
      </c>
      <c r="G77" s="107">
        <f>'Area 6'!$D$66</f>
        <v>0</v>
      </c>
      <c r="H77" s="107">
        <f>'Area 7'!$D$66</f>
        <v>0</v>
      </c>
      <c r="I77" s="107">
        <f>'Area 8'!$D$66</f>
        <v>0</v>
      </c>
      <c r="J77" s="107">
        <f>'Area 9'!$D$66</f>
        <v>0</v>
      </c>
      <c r="K77" s="107">
        <f>'Area 10'!$D$66</f>
        <v>0</v>
      </c>
      <c r="L77" s="109" t="str">
        <f>IF(B77&lt;&gt;'Area 1'!$B$102,"changed"," ")</f>
        <v xml:space="preserve"> </v>
      </c>
      <c r="M77" s="109" t="str">
        <f>IF(C77&lt;&gt;'Area 2'!$B$102,"changed"," ")</f>
        <v xml:space="preserve"> </v>
      </c>
      <c r="N77" s="109" t="str">
        <f>IF(D77&lt;&gt;'Area 3'!$B$102,"changed"," ")</f>
        <v xml:space="preserve"> </v>
      </c>
      <c r="O77" s="109" t="str">
        <f>IF(E77&lt;&gt;'Area 4'!$B$102,"changed"," ")</f>
        <v xml:space="preserve"> </v>
      </c>
      <c r="P77" s="109" t="str">
        <f>IF(F77&lt;&gt;'Area 5'!$B$102,"changed"," ")</f>
        <v xml:space="preserve"> </v>
      </c>
      <c r="Q77" s="109" t="str">
        <f>IF(G77&lt;&gt;'Area 6'!$B$102,"changed"," ")</f>
        <v xml:space="preserve"> </v>
      </c>
      <c r="R77" s="109" t="str">
        <f>IF(H77&lt;&gt;'Area 7'!$B$102,"changed"," ")</f>
        <v xml:space="preserve"> </v>
      </c>
      <c r="S77" s="109" t="str">
        <f>IF(I77&lt;&gt;'Area 8'!$B$102,"changed"," ")</f>
        <v xml:space="preserve"> </v>
      </c>
      <c r="T77" s="109" t="str">
        <f>IF(J77&lt;&gt;'Area 9'!$B$102,"changed"," ")</f>
        <v xml:space="preserve"> </v>
      </c>
      <c r="U77" s="109" t="str">
        <f>IF(K77&lt;&gt;'Area 10'!$B$102,"changed"," ")</f>
        <v xml:space="preserve"> </v>
      </c>
    </row>
    <row r="78" spans="1:21" x14ac:dyDescent="0.35">
      <c r="A78" s="111" t="s">
        <v>25</v>
      </c>
      <c r="B78" s="107">
        <f>'Area 1'!$E$66</f>
        <v>0</v>
      </c>
      <c r="C78" s="107">
        <f>'Area 2'!$E$66</f>
        <v>0</v>
      </c>
      <c r="D78" s="107">
        <f>'Area 3'!$E$66</f>
        <v>0</v>
      </c>
      <c r="E78" s="107">
        <f>'Area 4'!$E$66</f>
        <v>0</v>
      </c>
      <c r="F78" s="107">
        <f>'Area 5'!$E$66</f>
        <v>0</v>
      </c>
      <c r="G78" s="107">
        <f>'Area 6'!$E$66</f>
        <v>0</v>
      </c>
      <c r="H78" s="107">
        <f>'Area 7'!$E$66</f>
        <v>0</v>
      </c>
      <c r="I78" s="107">
        <f>'Area 8'!$E$66</f>
        <v>0</v>
      </c>
      <c r="J78" s="107">
        <f>'Area 9'!$E$66</f>
        <v>0</v>
      </c>
      <c r="K78" s="107">
        <f>'Area 10'!$E$66</f>
        <v>0</v>
      </c>
      <c r="L78" s="109" t="str">
        <f>IF(B78&lt;&gt;'Area 1'!$B$103,"changed"," ")</f>
        <v xml:space="preserve"> </v>
      </c>
      <c r="M78" s="109" t="str">
        <f>IF(C78&lt;&gt;'Area 2'!$B$103,"changed"," ")</f>
        <v xml:space="preserve"> </v>
      </c>
      <c r="N78" s="109" t="str">
        <f>IF(D78&lt;&gt;'Area 3'!$B$103,"changed"," ")</f>
        <v xml:space="preserve"> </v>
      </c>
      <c r="O78" s="109" t="str">
        <f>IF(E78&lt;&gt;'Area 4'!$B$103,"changed"," ")</f>
        <v xml:space="preserve"> </v>
      </c>
      <c r="P78" s="109" t="str">
        <f>IF(F78&lt;&gt;'Area 5'!$B$103,"changed"," ")</f>
        <v xml:space="preserve"> </v>
      </c>
      <c r="Q78" s="109" t="str">
        <f>IF(G78&lt;&gt;'Area 6'!$B$103,"changed"," ")</f>
        <v xml:space="preserve"> </v>
      </c>
      <c r="R78" s="109" t="str">
        <f>IF(H78&lt;&gt;'Area 7'!$B$103,"changed"," ")</f>
        <v xml:space="preserve"> </v>
      </c>
      <c r="S78" s="109" t="str">
        <f>IF(I78&lt;&gt;'Area 8'!$B$103,"changed"," ")</f>
        <v xml:space="preserve"> </v>
      </c>
      <c r="T78" s="109" t="str">
        <f>IF(J78&lt;&gt;'Area 9'!$B$103,"changed"," ")</f>
        <v xml:space="preserve"> </v>
      </c>
      <c r="U78" s="109" t="str">
        <f>IF(K78&lt;&gt;'Area 10'!$B$103,"changed"," ")</f>
        <v xml:space="preserve"> </v>
      </c>
    </row>
    <row r="79" spans="1:21" x14ac:dyDescent="0.35">
      <c r="A79" s="111" t="s">
        <v>40</v>
      </c>
      <c r="B79" s="107">
        <f>'Area 1'!$F$66</f>
        <v>0.45</v>
      </c>
      <c r="C79" s="107">
        <f>'Area 2'!$F$66</f>
        <v>0.45</v>
      </c>
      <c r="D79" s="107">
        <f>'Area 3'!$F$66</f>
        <v>0.45</v>
      </c>
      <c r="E79" s="107">
        <f>'Area 4'!$F$66</f>
        <v>0.45</v>
      </c>
      <c r="F79" s="107">
        <f>'Area 5'!$F$66</f>
        <v>0.45</v>
      </c>
      <c r="G79" s="107">
        <f>'Area 6'!$F$66</f>
        <v>0.45</v>
      </c>
      <c r="H79" s="107">
        <f>'Area 7'!$F$66</f>
        <v>0.45</v>
      </c>
      <c r="I79" s="107">
        <f>'Area 8'!$F$66</f>
        <v>0.45</v>
      </c>
      <c r="J79" s="107">
        <f>'Area 9'!$F$66</f>
        <v>0.45</v>
      </c>
      <c r="K79" s="107">
        <f>'Area 10'!$F$66</f>
        <v>0.45</v>
      </c>
      <c r="L79" s="109" t="str">
        <f>IF(B79&lt;&gt;'Area 1'!$B$104,"changed"," ")</f>
        <v xml:space="preserve"> </v>
      </c>
      <c r="M79" s="109" t="str">
        <f>IF(C79&lt;&gt;'Area 2'!$B$104,"changed"," ")</f>
        <v xml:space="preserve"> </v>
      </c>
      <c r="N79" s="109" t="str">
        <f>IF(D79&lt;&gt;'Area 3'!$B$104,"changed"," ")</f>
        <v xml:space="preserve"> </v>
      </c>
      <c r="O79" s="109" t="str">
        <f>IF(E79&lt;&gt;'Area 4'!$B$104,"changed"," ")</f>
        <v xml:space="preserve"> </v>
      </c>
      <c r="P79" s="109" t="str">
        <f>IF(F79&lt;&gt;'Area 5'!$B$104,"changed"," ")</f>
        <v xml:space="preserve"> </v>
      </c>
      <c r="Q79" s="109" t="str">
        <f>IF(G79&lt;&gt;'Area 6'!$B$104,"changed"," ")</f>
        <v xml:space="preserve"> </v>
      </c>
      <c r="R79" s="109" t="str">
        <f>IF(H79&lt;&gt;'Area 7'!$B$104,"changed"," ")</f>
        <v xml:space="preserve"> </v>
      </c>
      <c r="S79" s="109" t="str">
        <f>IF(I79&lt;&gt;'Area 8'!$B$104,"changed"," ")</f>
        <v xml:space="preserve"> </v>
      </c>
      <c r="T79" s="109" t="str">
        <f>IF(J79&lt;&gt;'Area 9'!$B$104,"changed"," ")</f>
        <v xml:space="preserve"> </v>
      </c>
      <c r="U79" s="109" t="str">
        <f>IF(K79&lt;&gt;'Area 10'!$B$104,"changed"," ")</f>
        <v xml:space="preserve"> </v>
      </c>
    </row>
    <row r="80" spans="1:21" x14ac:dyDescent="0.35">
      <c r="A80" s="111" t="s">
        <v>27</v>
      </c>
      <c r="B80" s="107">
        <f>'Area 1'!$G$66</f>
        <v>0.47</v>
      </c>
      <c r="C80" s="107">
        <f>'Area 2'!$G$66</f>
        <v>0.47</v>
      </c>
      <c r="D80" s="107">
        <f>'Area 3'!$G$66</f>
        <v>0.47</v>
      </c>
      <c r="E80" s="107">
        <f>'Area 4'!$G$66</f>
        <v>0.47</v>
      </c>
      <c r="F80" s="107">
        <f>'Area 5'!$G$66</f>
        <v>0.47</v>
      </c>
      <c r="G80" s="107">
        <f>'Area 6'!$G$66</f>
        <v>0.47</v>
      </c>
      <c r="H80" s="107">
        <f>'Area 7'!$G$66</f>
        <v>0.47</v>
      </c>
      <c r="I80" s="107">
        <f>'Area 8'!$G$66</f>
        <v>0.47</v>
      </c>
      <c r="J80" s="107">
        <f>'Area 9'!$G$66</f>
        <v>0.47</v>
      </c>
      <c r="K80" s="107">
        <f>'Area 10'!$G$66</f>
        <v>0.47</v>
      </c>
      <c r="L80" s="109" t="str">
        <f>IF(B80&lt;&gt;'Area 1'!$B$105,"changed"," ")</f>
        <v xml:space="preserve"> </v>
      </c>
      <c r="M80" s="109" t="str">
        <f>IF(C80&lt;&gt;'Area 2'!$B$105,"changed"," ")</f>
        <v xml:space="preserve"> </v>
      </c>
      <c r="N80" s="109" t="str">
        <f>IF(D80&lt;&gt;'Area 3'!$B$105,"changed"," ")</f>
        <v xml:space="preserve"> </v>
      </c>
      <c r="O80" s="109" t="str">
        <f>IF(E80&lt;&gt;'Area 4'!$B$105,"changed"," ")</f>
        <v xml:space="preserve"> </v>
      </c>
      <c r="P80" s="109" t="str">
        <f>IF(F80&lt;&gt;'Area 5'!$B$105,"changed"," ")</f>
        <v xml:space="preserve"> </v>
      </c>
      <c r="Q80" s="109" t="str">
        <f>IF(G80&lt;&gt;'Area 6'!$B$105,"changed"," ")</f>
        <v xml:space="preserve"> </v>
      </c>
      <c r="R80" s="109" t="str">
        <f>IF(H80&lt;&gt;'Area 7'!$B$105,"changed"," ")</f>
        <v xml:space="preserve"> </v>
      </c>
      <c r="S80" s="109" t="str">
        <f>IF(I80&lt;&gt;'Area 8'!$B$105,"changed"," ")</f>
        <v xml:space="preserve"> </v>
      </c>
      <c r="T80" s="109" t="str">
        <f>IF(J80&lt;&gt;'Area 9'!$B$105,"changed"," ")</f>
        <v xml:space="preserve"> </v>
      </c>
      <c r="U80" s="109" t="str">
        <f>IF(K80&lt;&gt;'Area 10'!$B$105,"changed"," ")</f>
        <v xml:space="preserve"> </v>
      </c>
    </row>
    <row r="81" spans="1:21" x14ac:dyDescent="0.35">
      <c r="A81" s="111" t="s">
        <v>28</v>
      </c>
      <c r="B81" s="107">
        <f>'Area 1'!$H$66</f>
        <v>0.4</v>
      </c>
      <c r="C81" s="107">
        <f>'Area 2'!$H$66</f>
        <v>0.4</v>
      </c>
      <c r="D81" s="107">
        <f>'Area 3'!$H$66</f>
        <v>0.4</v>
      </c>
      <c r="E81" s="107">
        <f>'Area 4'!$H$66</f>
        <v>0.4</v>
      </c>
      <c r="F81" s="107">
        <f>'Area 5'!$H$66</f>
        <v>0.4</v>
      </c>
      <c r="G81" s="107">
        <f>'Area 6'!$H$66</f>
        <v>0.4</v>
      </c>
      <c r="H81" s="107">
        <f>'Area 7'!$H$66</f>
        <v>0.4</v>
      </c>
      <c r="I81" s="107">
        <f>'Area 8'!$H$66</f>
        <v>0.4</v>
      </c>
      <c r="J81" s="107">
        <f>'Area 9'!$H$66</f>
        <v>0.4</v>
      </c>
      <c r="K81" s="107">
        <f>'Area 10'!$H$66</f>
        <v>0.4</v>
      </c>
      <c r="L81" s="109" t="str">
        <f>IF(B81&lt;&gt;'Area 1'!$B$106,"changed"," ")</f>
        <v xml:space="preserve"> </v>
      </c>
      <c r="M81" s="109" t="str">
        <f>IF(C81&lt;&gt;'Area 2'!$B$106,"changed"," ")</f>
        <v xml:space="preserve"> </v>
      </c>
      <c r="N81" s="109" t="str">
        <f>IF(D81&lt;&gt;'Area 3'!$B$106,"changed"," ")</f>
        <v xml:space="preserve"> </v>
      </c>
      <c r="O81" s="109" t="str">
        <f>IF(E81&lt;&gt;'Area 4'!$B$106,"changed"," ")</f>
        <v xml:space="preserve"> </v>
      </c>
      <c r="P81" s="109" t="str">
        <f>IF(F81&lt;&gt;'Area 5'!$B$106,"changed"," ")</f>
        <v xml:space="preserve"> </v>
      </c>
      <c r="Q81" s="109" t="str">
        <f>IF(G81&lt;&gt;'Area 6'!$B$106,"changed"," ")</f>
        <v xml:space="preserve"> </v>
      </c>
      <c r="R81" s="109" t="str">
        <f>IF(H81&lt;&gt;'Area 7'!$B$106,"changed"," ")</f>
        <v xml:space="preserve"> </v>
      </c>
      <c r="S81" s="109" t="str">
        <f>IF(I81&lt;&gt;'Area 8'!$B$106,"changed"," ")</f>
        <v xml:space="preserve"> </v>
      </c>
      <c r="T81" s="109" t="str">
        <f>IF(J81&lt;&gt;'Area 9'!$B$106,"changed"," ")</f>
        <v xml:space="preserve"> </v>
      </c>
      <c r="U81" s="109" t="str">
        <f>IF(K81&lt;&gt;'Area 10'!$B$106,"changed"," ")</f>
        <v xml:space="preserve"> </v>
      </c>
    </row>
    <row r="82" spans="1:21" x14ac:dyDescent="0.35">
      <c r="A82" s="111" t="s">
        <v>29</v>
      </c>
      <c r="B82" s="107">
        <f>'Area 1'!$I$66</f>
        <v>0.5</v>
      </c>
      <c r="C82" s="107">
        <f>'Area 2'!$I$66</f>
        <v>0.5</v>
      </c>
      <c r="D82" s="107">
        <f>'Area 3'!$I$66</f>
        <v>0.5</v>
      </c>
      <c r="E82" s="107">
        <f>'Area 4'!$I$66</f>
        <v>0.5</v>
      </c>
      <c r="F82" s="107">
        <f>'Area 5'!$I$66</f>
        <v>0.5</v>
      </c>
      <c r="G82" s="107">
        <f>'Area 6'!$I$66</f>
        <v>0.5</v>
      </c>
      <c r="H82" s="107">
        <f>'Area 7'!$I$66</f>
        <v>0.5</v>
      </c>
      <c r="I82" s="107">
        <f>'Area 8'!$I$66</f>
        <v>0.5</v>
      </c>
      <c r="J82" s="107">
        <f>'Area 9'!$I$66</f>
        <v>0.5</v>
      </c>
      <c r="K82" s="107">
        <f>'Area 10'!$I$66</f>
        <v>0.5</v>
      </c>
      <c r="L82" s="109" t="str">
        <f>IF(B82&lt;&gt;'Area 1'!$B$107,"changed"," ")</f>
        <v xml:space="preserve"> </v>
      </c>
      <c r="M82" s="109" t="str">
        <f>IF(C82&lt;&gt;'Area 2'!$B$107,"changed"," ")</f>
        <v xml:space="preserve"> </v>
      </c>
      <c r="N82" s="109" t="str">
        <f>IF(D82&lt;&gt;'Area 3'!$B$107,"changed"," ")</f>
        <v xml:space="preserve"> </v>
      </c>
      <c r="O82" s="109" t="str">
        <f>IF(E82&lt;&gt;'Area 4'!$B$107,"changed"," ")</f>
        <v xml:space="preserve"> </v>
      </c>
      <c r="P82" s="109" t="str">
        <f>IF(F82&lt;&gt;'Area 5'!$B$107,"changed"," ")</f>
        <v xml:space="preserve"> </v>
      </c>
      <c r="Q82" s="109" t="str">
        <f>IF(G82&lt;&gt;'Area 6'!$B$107,"changed"," ")</f>
        <v xml:space="preserve"> </v>
      </c>
      <c r="R82" s="109" t="str">
        <f>IF(H82&lt;&gt;'Area 7'!$B$107,"changed"," ")</f>
        <v xml:space="preserve"> </v>
      </c>
      <c r="S82" s="109" t="str">
        <f>IF(I82&lt;&gt;'Area 8'!$B$107,"changed"," ")</f>
        <v xml:space="preserve"> </v>
      </c>
      <c r="T82" s="109" t="str">
        <f>IF(J82&lt;&gt;'Area 9'!$B$107,"changed"," ")</f>
        <v xml:space="preserve"> </v>
      </c>
      <c r="U82" s="109" t="str">
        <f>IF(K82&lt;&gt;'Area 10'!$B$107,"changed"," ")</f>
        <v xml:space="preserve"> </v>
      </c>
    </row>
    <row r="83" spans="1:21" x14ac:dyDescent="0.35">
      <c r="A83" s="111" t="s">
        <v>30</v>
      </c>
      <c r="B83" s="107">
        <f>'Area 1'!$J$66</f>
        <v>0.38</v>
      </c>
      <c r="C83" s="107">
        <f>'Area 2'!$J$66</f>
        <v>0.38</v>
      </c>
      <c r="D83" s="107">
        <f>'Area 3'!$J$66</f>
        <v>0.38</v>
      </c>
      <c r="E83" s="107">
        <f>'Area 4'!$J$66</f>
        <v>0.38</v>
      </c>
      <c r="F83" s="107">
        <f>'Area 5'!$J$66</f>
        <v>0.38</v>
      </c>
      <c r="G83" s="107">
        <f>'Area 6'!$J$66</f>
        <v>0.38</v>
      </c>
      <c r="H83" s="107">
        <f>'Area 7'!$J$66</f>
        <v>0.38</v>
      </c>
      <c r="I83" s="107">
        <f>'Area 8'!$J$66</f>
        <v>0.38</v>
      </c>
      <c r="J83" s="107">
        <f>'Area 9'!$J$66</f>
        <v>0.38</v>
      </c>
      <c r="K83" s="107">
        <f>'Area 10'!$J$66</f>
        <v>0.38</v>
      </c>
      <c r="L83" s="109" t="str">
        <f>IF(B83&lt;&gt;'Area 1'!$B$108,"changed"," ")</f>
        <v xml:space="preserve"> </v>
      </c>
      <c r="M83" s="109" t="str">
        <f>IF(C83&lt;&gt;'Area 2'!$B$108,"changed"," ")</f>
        <v xml:space="preserve"> </v>
      </c>
      <c r="N83" s="109" t="str">
        <f>IF(D83&lt;&gt;'Area 3'!$B$108,"changed"," ")</f>
        <v xml:space="preserve"> </v>
      </c>
      <c r="O83" s="109" t="str">
        <f>IF(E83&lt;&gt;'Area 4'!$B$108,"changed"," ")</f>
        <v xml:space="preserve"> </v>
      </c>
      <c r="P83" s="109" t="str">
        <f>IF(F83&lt;&gt;'Area 5'!$B$108,"changed"," ")</f>
        <v xml:space="preserve"> </v>
      </c>
      <c r="Q83" s="109" t="str">
        <f>IF(G83&lt;&gt;'Area 6'!$B$108,"changed"," ")</f>
        <v xml:space="preserve"> </v>
      </c>
      <c r="R83" s="109" t="str">
        <f>IF(H83&lt;&gt;'Area 7'!$B$108,"changed"," ")</f>
        <v xml:space="preserve"> </v>
      </c>
      <c r="S83" s="109" t="str">
        <f>IF(I83&lt;&gt;'Area 8'!$B$108,"changed"," ")</f>
        <v xml:space="preserve"> </v>
      </c>
      <c r="T83" s="109" t="str">
        <f>IF(J83&lt;&gt;'Area 9'!$B$108,"changed"," ")</f>
        <v xml:space="preserve"> </v>
      </c>
      <c r="U83" s="109" t="str">
        <f>IF(K83&lt;&gt;'Area 10'!$B$108,"changed"," ")</f>
        <v xml:space="preserve"> </v>
      </c>
    </row>
    <row r="84" spans="1:21" ht="47" x14ac:dyDescent="0.55000000000000004">
      <c r="A84" s="99" t="s">
        <v>134</v>
      </c>
      <c r="B84" s="108"/>
      <c r="C84" s="108"/>
      <c r="D84" s="108"/>
      <c r="E84" s="108"/>
      <c r="F84" s="108"/>
      <c r="G84" s="108"/>
      <c r="H84" s="108"/>
      <c r="I84" s="108"/>
      <c r="J84" s="108"/>
      <c r="K84" s="108"/>
      <c r="L84" s="108"/>
      <c r="M84" s="108"/>
      <c r="N84" s="108"/>
      <c r="O84" s="108"/>
      <c r="P84" s="108"/>
      <c r="Q84" s="108"/>
      <c r="R84" s="108"/>
      <c r="S84" s="108"/>
      <c r="T84" s="108"/>
      <c r="U84" s="108"/>
    </row>
    <row r="85" spans="1:21" x14ac:dyDescent="0.35">
      <c r="A85" s="103" t="s">
        <v>42</v>
      </c>
      <c r="B85" s="101" t="s">
        <v>109</v>
      </c>
      <c r="C85" s="101" t="s">
        <v>110</v>
      </c>
      <c r="D85" s="101" t="s">
        <v>111</v>
      </c>
      <c r="E85" s="101" t="s">
        <v>112</v>
      </c>
      <c r="F85" s="101" t="s">
        <v>113</v>
      </c>
      <c r="G85" s="101" t="s">
        <v>114</v>
      </c>
      <c r="H85" s="101" t="s">
        <v>115</v>
      </c>
      <c r="I85" s="101" t="s">
        <v>116</v>
      </c>
      <c r="J85" s="101" t="s">
        <v>117</v>
      </c>
      <c r="K85" s="101" t="s">
        <v>118</v>
      </c>
      <c r="L85" s="101" t="s">
        <v>120</v>
      </c>
      <c r="M85" s="103" t="s">
        <v>121</v>
      </c>
      <c r="N85" s="101" t="s">
        <v>122</v>
      </c>
      <c r="O85" s="103" t="s">
        <v>123</v>
      </c>
      <c r="P85" s="101" t="s">
        <v>124</v>
      </c>
      <c r="Q85" s="103" t="s">
        <v>125</v>
      </c>
      <c r="R85" s="101" t="s">
        <v>126</v>
      </c>
      <c r="S85" s="103" t="s">
        <v>127</v>
      </c>
      <c r="T85" s="101" t="s">
        <v>128</v>
      </c>
      <c r="U85" s="101" t="s">
        <v>129</v>
      </c>
    </row>
    <row r="86" spans="1:21" x14ac:dyDescent="0.35">
      <c r="A86" s="111" t="s">
        <v>38</v>
      </c>
      <c r="B86" s="107">
        <f>'Area 1'!$B$91</f>
        <v>0.85</v>
      </c>
      <c r="C86" s="107">
        <f>'Area 2'!$B$91</f>
        <v>0.85</v>
      </c>
      <c r="D86" s="107">
        <f>'Area 3'!$B$91</f>
        <v>0.85</v>
      </c>
      <c r="E86" s="107">
        <f>'Area 4'!$B$91</f>
        <v>0.85</v>
      </c>
      <c r="F86" s="107">
        <f>'Area 5'!$B$91</f>
        <v>0.85</v>
      </c>
      <c r="G86" s="107">
        <f>'Area 6'!$B$91</f>
        <v>0.85</v>
      </c>
      <c r="H86" s="107">
        <f>'Area 7'!$B$91</f>
        <v>0.85</v>
      </c>
      <c r="I86" s="107">
        <f>'Area 8'!$B$91</f>
        <v>0.85</v>
      </c>
      <c r="J86" s="107">
        <f>'Area 9'!$B$91</f>
        <v>0.85</v>
      </c>
      <c r="K86" s="107">
        <f>'Area 10'!$B$91</f>
        <v>0.85</v>
      </c>
      <c r="L86" s="109" t="str">
        <f>IF(B86&lt;&gt;'Area 1'!$C$100,"changed"," ")</f>
        <v xml:space="preserve"> </v>
      </c>
      <c r="M86" s="109" t="str">
        <f>IF(C86&lt;&gt;'Area 2'!$C$100,"changed"," ")</f>
        <v xml:space="preserve"> </v>
      </c>
      <c r="N86" s="109" t="str">
        <f>IF(D86&lt;&gt;'Area 3'!$C$100,"changed"," ")</f>
        <v xml:space="preserve"> </v>
      </c>
      <c r="O86" s="109" t="str">
        <f>IF(E86&lt;&gt;'Area 4'!$C$100,"changed"," ")</f>
        <v xml:space="preserve"> </v>
      </c>
      <c r="P86" s="109" t="str">
        <f>IF(F86&lt;&gt;'Area 5'!$C$100,"changed"," ")</f>
        <v xml:space="preserve"> </v>
      </c>
      <c r="Q86" s="109" t="str">
        <f>IF(G86&lt;&gt;'Area 6'!$C$100,"changed"," ")</f>
        <v xml:space="preserve"> </v>
      </c>
      <c r="R86" s="109" t="str">
        <f>IF(H86&lt;&gt;'Area 7'!$C$100,"changed"," ")</f>
        <v xml:space="preserve"> </v>
      </c>
      <c r="S86" s="109" t="str">
        <f>IF(I86&lt;&gt;'Area 8'!$C$100,"changed"," ")</f>
        <v xml:space="preserve"> </v>
      </c>
      <c r="T86" s="109" t="str">
        <f>IF(J86&lt;&gt;'Area 9'!$C$100,"changed"," ")</f>
        <v xml:space="preserve"> </v>
      </c>
      <c r="U86" s="109" t="str">
        <f>IF(K86&lt;&gt;'Area 10'!$C$100,"changed"," ")</f>
        <v xml:space="preserve"> </v>
      </c>
    </row>
    <row r="87" spans="1:21" ht="29" x14ac:dyDescent="0.35">
      <c r="A87" s="112" t="s">
        <v>46</v>
      </c>
      <c r="B87" s="107">
        <f>'Area 1'!$C$91</f>
        <v>0</v>
      </c>
      <c r="C87" s="107">
        <f>'Area 2'!$C$91</f>
        <v>0</v>
      </c>
      <c r="D87" s="107">
        <f>'Area 3'!$C$91</f>
        <v>0</v>
      </c>
      <c r="E87" s="107">
        <f>'Area 4'!$C$91</f>
        <v>0</v>
      </c>
      <c r="F87" s="107">
        <f>'Area 5'!$C$91</f>
        <v>0</v>
      </c>
      <c r="G87" s="107">
        <f>'Area 6'!$C$91</f>
        <v>0</v>
      </c>
      <c r="H87" s="107">
        <f>'Area 7'!$C$91</f>
        <v>0</v>
      </c>
      <c r="I87" s="107">
        <f>'Area 8'!$C$91</f>
        <v>0</v>
      </c>
      <c r="J87" s="107">
        <f>'Area 9'!$C$91</f>
        <v>0</v>
      </c>
      <c r="K87" s="107">
        <f>'Area 10'!$C$91</f>
        <v>0</v>
      </c>
      <c r="L87" s="109" t="str">
        <f>IF(B87&lt;&gt;'Area 1'!$C$101,"changed"," ")</f>
        <v xml:space="preserve"> </v>
      </c>
      <c r="M87" s="109" t="str">
        <f>IF(C87&lt;&gt;'Area 2'!$C$101,"changed"," ")</f>
        <v xml:space="preserve"> </v>
      </c>
      <c r="N87" s="109" t="str">
        <f>IF(D87&lt;&gt;'Area 3'!$C$101,"changed"," ")</f>
        <v xml:space="preserve"> </v>
      </c>
      <c r="O87" s="109" t="str">
        <f>IF(E87&lt;&gt;'Area 4'!$C$101,"changed"," ")</f>
        <v xml:space="preserve"> </v>
      </c>
      <c r="P87" s="109" t="str">
        <f>IF(F87&lt;&gt;'Area 5'!$C$101,"changed"," ")</f>
        <v xml:space="preserve"> </v>
      </c>
      <c r="Q87" s="109" t="str">
        <f>IF(G87&lt;&gt;'Area 6'!$C$101,"changed"," ")</f>
        <v xml:space="preserve"> </v>
      </c>
      <c r="R87" s="109" t="str">
        <f>IF(H87&lt;&gt;'Area 7'!$C$101,"changed"," ")</f>
        <v xml:space="preserve"> </v>
      </c>
      <c r="S87" s="109" t="str">
        <f>IF(I87&lt;&gt;'Area 8'!$C$101,"changed"," ")</f>
        <v xml:space="preserve"> </v>
      </c>
      <c r="T87" s="109" t="str">
        <f>IF(J87&lt;&gt;'Area 9'!$C$101,"changed"," ")</f>
        <v xml:space="preserve"> </v>
      </c>
      <c r="U87" s="109" t="str">
        <f>IF(K87&lt;&gt;'Area 10'!$C$101,"changed"," ")</f>
        <v xml:space="preserve"> </v>
      </c>
    </row>
    <row r="88" spans="1:21" x14ac:dyDescent="0.35">
      <c r="A88" s="13" t="s">
        <v>24</v>
      </c>
      <c r="B88" s="107">
        <f>'Area 1'!$D$91</f>
        <v>0.68</v>
      </c>
      <c r="C88" s="107">
        <f>'Area 2'!$D$91</f>
        <v>0.68</v>
      </c>
      <c r="D88" s="107">
        <f>'Area 3'!$D$91</f>
        <v>0.68</v>
      </c>
      <c r="E88" s="107">
        <f>'Area 4'!$D$91</f>
        <v>0.68</v>
      </c>
      <c r="F88" s="107">
        <f>'Area 5'!$D$91</f>
        <v>0.68</v>
      </c>
      <c r="G88" s="107">
        <f>'Area 6'!$D$91</f>
        <v>0.68</v>
      </c>
      <c r="H88" s="107">
        <f>'Area 7'!$D$91</f>
        <v>0.68</v>
      </c>
      <c r="I88" s="107">
        <f>'Area 8'!$D$91</f>
        <v>0.68</v>
      </c>
      <c r="J88" s="107">
        <f>'Area 9'!$D$91</f>
        <v>0.68</v>
      </c>
      <c r="K88" s="107">
        <f>'Area 10'!$D$91</f>
        <v>0.68</v>
      </c>
      <c r="L88" s="109" t="str">
        <f>IF(B88&lt;&gt;'Area 1'!$C$102,"changed"," ")</f>
        <v xml:space="preserve"> </v>
      </c>
      <c r="M88" s="109" t="str">
        <f>IF(C88&lt;&gt;'Area 2'!$C$102,"changed"," ")</f>
        <v xml:space="preserve"> </v>
      </c>
      <c r="N88" s="109" t="str">
        <f>IF(D88&lt;&gt;'Area 3'!$C$102,"changed"," ")</f>
        <v xml:space="preserve"> </v>
      </c>
      <c r="O88" s="109" t="str">
        <f>IF(E88&lt;&gt;'Area 4'!$C$102,"changed"," ")</f>
        <v xml:space="preserve"> </v>
      </c>
      <c r="P88" s="109" t="str">
        <f>IF(F88&lt;&gt;'Area 5'!$C$102,"changed"," ")</f>
        <v xml:space="preserve"> </v>
      </c>
      <c r="Q88" s="109" t="str">
        <f>IF(G88&lt;&gt;'Area 6'!$C$102,"changed"," ")</f>
        <v xml:space="preserve"> </v>
      </c>
      <c r="R88" s="109" t="str">
        <f>IF(H88&lt;&gt;'Area 7'!$C$102,"changed"," ")</f>
        <v xml:space="preserve"> </v>
      </c>
      <c r="S88" s="109" t="str">
        <f>IF(I88&lt;&gt;'Area 8'!$C$102,"changed"," ")</f>
        <v xml:space="preserve"> </v>
      </c>
      <c r="T88" s="109" t="str">
        <f>IF(J88&lt;&gt;'Area 9'!$C$102,"changed"," ")</f>
        <v xml:space="preserve"> </v>
      </c>
      <c r="U88" s="109" t="str">
        <f>IF(K88&lt;&gt;'Area 10'!$C$102,"changed"," ")</f>
        <v xml:space="preserve"> </v>
      </c>
    </row>
    <row r="89" spans="1:21" x14ac:dyDescent="0.35">
      <c r="A89" s="111" t="s">
        <v>25</v>
      </c>
      <c r="B89" s="107">
        <f>'Area 1'!$E$91</f>
        <v>0.96</v>
      </c>
      <c r="C89" s="107">
        <f>'Area 2'!$E$91</f>
        <v>0.96</v>
      </c>
      <c r="D89" s="107">
        <f>'Area 3'!$E$91</f>
        <v>0.96</v>
      </c>
      <c r="E89" s="107">
        <f>'Area 4'!$E$91</f>
        <v>0.96</v>
      </c>
      <c r="F89" s="107">
        <f>'Area 5'!$E$91</f>
        <v>0.96</v>
      </c>
      <c r="G89" s="107">
        <f>'Area 6'!$E$91</f>
        <v>0.96</v>
      </c>
      <c r="H89" s="107">
        <f>'Area 7'!$E$91</f>
        <v>0.96</v>
      </c>
      <c r="I89" s="107">
        <f>'Area 8'!$E$91</f>
        <v>0.96</v>
      </c>
      <c r="J89" s="107">
        <f>'Area 9'!$E$91</f>
        <v>0.96</v>
      </c>
      <c r="K89" s="107">
        <f>'Area 10'!$E$91</f>
        <v>0.96</v>
      </c>
      <c r="L89" s="109" t="str">
        <f>IF(B89&lt;&gt;'Area 1'!$C$103,"changed"," ")</f>
        <v xml:space="preserve"> </v>
      </c>
      <c r="M89" s="109" t="str">
        <f>IF(C89&lt;&gt;'Area 2'!$C$103,"changed"," ")</f>
        <v xml:space="preserve"> </v>
      </c>
      <c r="N89" s="109" t="str">
        <f>IF(D89&lt;&gt;'Area 3'!$C$103,"changed"," ")</f>
        <v xml:space="preserve"> </v>
      </c>
      <c r="O89" s="109" t="str">
        <f>IF(E89&lt;&gt;'Area 4'!$C$103,"changed"," ")</f>
        <v xml:space="preserve"> </v>
      </c>
      <c r="P89" s="109" t="str">
        <f>IF(F89&lt;&gt;'Area 5'!$C$103,"changed"," ")</f>
        <v xml:space="preserve"> </v>
      </c>
      <c r="Q89" s="109" t="str">
        <f>IF(G89&lt;&gt;'Area 6'!$C$103,"changed"," ")</f>
        <v xml:space="preserve"> </v>
      </c>
      <c r="R89" s="109" t="str">
        <f>IF(H89&lt;&gt;'Area 7'!$C$103,"changed"," ")</f>
        <v xml:space="preserve"> </v>
      </c>
      <c r="S89" s="109" t="str">
        <f>IF(I89&lt;&gt;'Area 8'!$C$103,"changed"," ")</f>
        <v xml:space="preserve"> </v>
      </c>
      <c r="T89" s="109" t="str">
        <f>IF(J89&lt;&gt;'Area 9'!$C$103,"changed"," ")</f>
        <v xml:space="preserve"> </v>
      </c>
      <c r="U89" s="109" t="str">
        <f>IF(K89&lt;&gt;'Area 10'!$C$103,"changed"," ")</f>
        <v xml:space="preserve"> </v>
      </c>
    </row>
    <row r="90" spans="1:21" x14ac:dyDescent="0.35">
      <c r="A90" s="111" t="s">
        <v>40</v>
      </c>
      <c r="B90" s="107">
        <f>'Area 1'!$F$91</f>
        <v>0.74</v>
      </c>
      <c r="C90" s="107">
        <f>'Area 2'!$F$91</f>
        <v>0.74</v>
      </c>
      <c r="D90" s="107">
        <f>'Area 3'!$F$91</f>
        <v>0.74</v>
      </c>
      <c r="E90" s="107">
        <f>'Area 4'!$F$91</f>
        <v>0.74</v>
      </c>
      <c r="F90" s="107">
        <f>'Area 5'!$F$91</f>
        <v>0.74</v>
      </c>
      <c r="G90" s="107">
        <f>'Area 6'!$F$91</f>
        <v>0.74</v>
      </c>
      <c r="H90" s="107">
        <f>'Area 7'!$F$91</f>
        <v>0.74</v>
      </c>
      <c r="I90" s="107">
        <f>'Area 8'!$F$91</f>
        <v>0.74</v>
      </c>
      <c r="J90" s="107">
        <f>'Area 9'!$F$91</f>
        <v>0.74</v>
      </c>
      <c r="K90" s="107">
        <f>'Area 10'!$F$91</f>
        <v>0.74</v>
      </c>
      <c r="L90" s="109" t="str">
        <f>IF(B90&lt;&gt;'Area 1'!$C$104,"changed"," ")</f>
        <v xml:space="preserve"> </v>
      </c>
      <c r="M90" s="109" t="str">
        <f>IF(C90&lt;&gt;'Area 2'!$C$104,"changed"," ")</f>
        <v xml:space="preserve"> </v>
      </c>
      <c r="N90" s="109" t="str">
        <f>IF(D90&lt;&gt;'Area 3'!$C$104,"changed"," ")</f>
        <v xml:space="preserve"> </v>
      </c>
      <c r="O90" s="109" t="str">
        <f>IF(E90&lt;&gt;'Area 4'!$C$104,"changed"," ")</f>
        <v xml:space="preserve"> </v>
      </c>
      <c r="P90" s="109" t="str">
        <f>IF(F90&lt;&gt;'Area 5'!$C$104,"changed"," ")</f>
        <v xml:space="preserve"> </v>
      </c>
      <c r="Q90" s="109" t="str">
        <f>IF(G90&lt;&gt;'Area 6'!$C$104,"changed"," ")</f>
        <v xml:space="preserve"> </v>
      </c>
      <c r="R90" s="109" t="str">
        <f>IF(H90&lt;&gt;'Area 7'!$C$104,"changed"," ")</f>
        <v xml:space="preserve"> </v>
      </c>
      <c r="S90" s="109" t="str">
        <f>IF(I90&lt;&gt;'Area 8'!$C$104,"changed"," ")</f>
        <v xml:space="preserve"> </v>
      </c>
      <c r="T90" s="109" t="str">
        <f>IF(J90&lt;&gt;'Area 9'!$C$104,"changed"," ")</f>
        <v xml:space="preserve"> </v>
      </c>
      <c r="U90" s="109" t="str">
        <f>IF(K90&lt;&gt;'Area 10'!$C$104,"changed"," ")</f>
        <v xml:space="preserve"> </v>
      </c>
    </row>
    <row r="91" spans="1:21" x14ac:dyDescent="0.35">
      <c r="A91" s="111" t="s">
        <v>27</v>
      </c>
      <c r="B91" s="107">
        <f>'Area 1'!$G$91</f>
        <v>0.85</v>
      </c>
      <c r="C91" s="107">
        <f>'Area 2'!$G$91</f>
        <v>0.85</v>
      </c>
      <c r="D91" s="107">
        <f>'Area 3'!$G$91</f>
        <v>0.85</v>
      </c>
      <c r="E91" s="107">
        <f>'Area 4'!$G$91</f>
        <v>0.85</v>
      </c>
      <c r="F91" s="107">
        <f>'Area 5'!$G$91</f>
        <v>0.85</v>
      </c>
      <c r="G91" s="107">
        <f>'Area 6'!$G$91</f>
        <v>0.85</v>
      </c>
      <c r="H91" s="107">
        <f>'Area 7'!$G$91</f>
        <v>0.85</v>
      </c>
      <c r="I91" s="107">
        <f>'Area 8'!$G$91</f>
        <v>0.85</v>
      </c>
      <c r="J91" s="107">
        <f>'Area 9'!$G$91</f>
        <v>0.85</v>
      </c>
      <c r="K91" s="107">
        <f>'Area 10'!$G$91</f>
        <v>0.85</v>
      </c>
      <c r="L91" s="109" t="str">
        <f>IF(B91&lt;&gt;'Area 1'!$C$105,"changed"," ")</f>
        <v xml:space="preserve"> </v>
      </c>
      <c r="M91" s="109" t="str">
        <f>IF(C91&lt;&gt;'Area 2'!$C$105,"changed"," ")</f>
        <v xml:space="preserve"> </v>
      </c>
      <c r="N91" s="109" t="str">
        <f>IF(D91&lt;&gt;'Area 3'!$C$105,"changed"," ")</f>
        <v xml:space="preserve"> </v>
      </c>
      <c r="O91" s="109" t="str">
        <f>IF(E91&lt;&gt;'Area 4'!$C$105,"changed"," ")</f>
        <v xml:space="preserve"> </v>
      </c>
      <c r="P91" s="109" t="str">
        <f>IF(F91&lt;&gt;'Area 5'!$C$105,"changed"," ")</f>
        <v xml:space="preserve"> </v>
      </c>
      <c r="Q91" s="109" t="str">
        <f>IF(G91&lt;&gt;'Area 6'!$C$105,"changed"," ")</f>
        <v xml:space="preserve"> </v>
      </c>
      <c r="R91" s="109" t="str">
        <f>IF(H91&lt;&gt;'Area 7'!$C$105,"changed"," ")</f>
        <v xml:space="preserve"> </v>
      </c>
      <c r="S91" s="109" t="str">
        <f>IF(I91&lt;&gt;'Area 8'!$C$105,"changed"," ")</f>
        <v xml:space="preserve"> </v>
      </c>
      <c r="T91" s="109" t="str">
        <f>IF(J91&lt;&gt;'Area 9'!$C$105,"changed"," ")</f>
        <v xml:space="preserve"> </v>
      </c>
      <c r="U91" s="109" t="str">
        <f>IF(K91&lt;&gt;'Area 10'!$C$105,"changed"," ")</f>
        <v xml:space="preserve"> </v>
      </c>
    </row>
    <row r="92" spans="1:21" x14ac:dyDescent="0.35">
      <c r="A92" s="111" t="s">
        <v>28</v>
      </c>
      <c r="B92" s="107">
        <f>'Area 1'!$H$91</f>
        <v>0.68</v>
      </c>
      <c r="C92" s="107">
        <f>'Area 2'!$H$91</f>
        <v>0.68</v>
      </c>
      <c r="D92" s="107">
        <f>'Area 3'!$H$91</f>
        <v>0.68</v>
      </c>
      <c r="E92" s="107">
        <f>'Area 4'!$H$91</f>
        <v>0.68</v>
      </c>
      <c r="F92" s="107">
        <f>'Area 5'!$H$91</f>
        <v>0.68</v>
      </c>
      <c r="G92" s="107">
        <f>'Area 6'!$H$91</f>
        <v>0.68</v>
      </c>
      <c r="H92" s="107">
        <f>'Area 7'!$H$91</f>
        <v>0.68</v>
      </c>
      <c r="I92" s="107">
        <f>'Area 8'!$H$91</f>
        <v>0.68</v>
      </c>
      <c r="J92" s="107">
        <f>'Area 9'!$H$91</f>
        <v>0.68</v>
      </c>
      <c r="K92" s="107">
        <f>'Area 10'!$H$91</f>
        <v>0.68</v>
      </c>
      <c r="L92" s="109" t="str">
        <f>IF(B92&lt;&gt;'Area 1'!$C$106,"changed"," ")</f>
        <v xml:space="preserve"> </v>
      </c>
      <c r="M92" s="109" t="str">
        <f>IF(C92&lt;&gt;'Area 2'!$C$106,"changed"," ")</f>
        <v xml:space="preserve"> </v>
      </c>
      <c r="N92" s="109" t="str">
        <f>IF(D92&lt;&gt;'Area 3'!$C$106,"changed"," ")</f>
        <v xml:space="preserve"> </v>
      </c>
      <c r="O92" s="109" t="str">
        <f>IF(E92&lt;&gt;'Area 4'!$C$106,"changed"," ")</f>
        <v xml:space="preserve"> </v>
      </c>
      <c r="P92" s="109" t="str">
        <f>IF(F92&lt;&gt;'Area 5'!$C$106,"changed"," ")</f>
        <v xml:space="preserve"> </v>
      </c>
      <c r="Q92" s="109" t="str">
        <f>IF(G92&lt;&gt;'Area 6'!$C$106,"changed"," ")</f>
        <v xml:space="preserve"> </v>
      </c>
      <c r="R92" s="109" t="str">
        <f>IF(H92&lt;&gt;'Area 7'!$C$106,"changed"," ")</f>
        <v xml:space="preserve"> </v>
      </c>
      <c r="S92" s="109" t="str">
        <f>IF(I92&lt;&gt;'Area 8'!$C$106,"changed"," ")</f>
        <v xml:space="preserve"> </v>
      </c>
      <c r="T92" s="109" t="str">
        <f>IF(J92&lt;&gt;'Area 9'!$C$106,"changed"," ")</f>
        <v xml:space="preserve"> </v>
      </c>
      <c r="U92" s="109" t="str">
        <f>IF(K92&lt;&gt;'Area 10'!$C$106,"changed"," ")</f>
        <v xml:space="preserve"> </v>
      </c>
    </row>
    <row r="93" spans="1:21" x14ac:dyDescent="0.35">
      <c r="A93" s="111" t="s">
        <v>29</v>
      </c>
      <c r="B93" s="107">
        <f>'Area 1'!$I$91</f>
        <v>0.84</v>
      </c>
      <c r="C93" s="107">
        <f>'Area 2'!$I$91</f>
        <v>0.84</v>
      </c>
      <c r="D93" s="107">
        <f>'Area 3'!$I$91</f>
        <v>0.84</v>
      </c>
      <c r="E93" s="107">
        <f>'Area 4'!$I$91</f>
        <v>0.84</v>
      </c>
      <c r="F93" s="107">
        <f>'Area 5'!$I$91</f>
        <v>0.84</v>
      </c>
      <c r="G93" s="107">
        <f>'Area 6'!$I$91</f>
        <v>0.84</v>
      </c>
      <c r="H93" s="107">
        <f>'Area 7'!$I$91</f>
        <v>0.84</v>
      </c>
      <c r="I93" s="107">
        <f>'Area 8'!$I$91</f>
        <v>0.84</v>
      </c>
      <c r="J93" s="107">
        <f>'Area 9'!$I$91</f>
        <v>0.84</v>
      </c>
      <c r="K93" s="107">
        <f>'Area 10'!$I$91</f>
        <v>0.84</v>
      </c>
      <c r="L93" s="109" t="str">
        <f>IF(B93&lt;&gt;'Area 1'!$C$107,"changed"," ")</f>
        <v xml:space="preserve"> </v>
      </c>
      <c r="M93" s="109" t="str">
        <f>IF(C93&lt;&gt;'Area 2'!$C$107,"changed"," ")</f>
        <v xml:space="preserve"> </v>
      </c>
      <c r="N93" s="109" t="str">
        <f>IF(D93&lt;&gt;'Area 3'!$C$107,"changed"," ")</f>
        <v xml:space="preserve"> </v>
      </c>
      <c r="O93" s="109" t="str">
        <f>IF(E93&lt;&gt;'Area 4'!$C$107,"changed"," ")</f>
        <v xml:space="preserve"> </v>
      </c>
      <c r="P93" s="109" t="str">
        <f>IF(F93&lt;&gt;'Area 5'!$C$107,"changed"," ")</f>
        <v xml:space="preserve"> </v>
      </c>
      <c r="Q93" s="109" t="str">
        <f>IF(G93&lt;&gt;'Area 6'!$C$107,"changed"," ")</f>
        <v xml:space="preserve"> </v>
      </c>
      <c r="R93" s="109" t="str">
        <f>IF(H93&lt;&gt;'Area 7'!$C$107,"changed"," ")</f>
        <v xml:space="preserve"> </v>
      </c>
      <c r="S93" s="109" t="str">
        <f>IF(I93&lt;&gt;'Area 8'!$C$107,"changed"," ")</f>
        <v xml:space="preserve"> </v>
      </c>
      <c r="T93" s="109" t="str">
        <f>IF(J93&lt;&gt;'Area 9'!$C$107,"changed"," ")</f>
        <v xml:space="preserve"> </v>
      </c>
      <c r="U93" s="109" t="str">
        <f>IF(K93&lt;&gt;'Area 10'!$C$107,"changed"," ")</f>
        <v xml:space="preserve"> </v>
      </c>
    </row>
    <row r="94" spans="1:21" x14ac:dyDescent="0.35">
      <c r="A94" s="111" t="s">
        <v>30</v>
      </c>
      <c r="B94" s="107">
        <f>'Area 1'!$J$91</f>
        <v>0.73</v>
      </c>
      <c r="C94" s="107">
        <f>'Area 2'!$J$91</f>
        <v>0.73</v>
      </c>
      <c r="D94" s="107">
        <f>'Area 3'!$J$91</f>
        <v>0.73</v>
      </c>
      <c r="E94" s="107">
        <f>'Area 4'!$J$91</f>
        <v>0.73</v>
      </c>
      <c r="F94" s="107">
        <f>'Area 5'!$J$91</f>
        <v>0.73</v>
      </c>
      <c r="G94" s="107">
        <f>'Area 6'!$J$91</f>
        <v>0.73</v>
      </c>
      <c r="H94" s="107">
        <f>'Area 7'!$J$91</f>
        <v>0.73</v>
      </c>
      <c r="I94" s="107">
        <f>'Area 8'!$J$91</f>
        <v>0.73</v>
      </c>
      <c r="J94" s="107">
        <f>'Area 9'!$J$91</f>
        <v>0.73</v>
      </c>
      <c r="K94" s="107">
        <f>'Area 10'!$J$91</f>
        <v>0.73</v>
      </c>
      <c r="L94" s="109" t="str">
        <f>IF(B94&lt;&gt;'Area 1'!$C$108,"changed"," ")</f>
        <v xml:space="preserve"> </v>
      </c>
      <c r="M94" s="109" t="str">
        <f>IF(C94&lt;&gt;'Area 2'!$C$108,"changed"," ")</f>
        <v xml:space="preserve"> </v>
      </c>
      <c r="N94" s="109" t="str">
        <f>IF(D94&lt;&gt;'Area 3'!$C$108,"changed"," ")</f>
        <v xml:space="preserve"> </v>
      </c>
      <c r="O94" s="109" t="str">
        <f>IF(E94&lt;&gt;'Area 4'!$C$108,"changed"," ")</f>
        <v xml:space="preserve"> </v>
      </c>
      <c r="P94" s="109" t="str">
        <f>IF(F94&lt;&gt;'Area 5'!$C$108,"changed"," ")</f>
        <v xml:space="preserve"> </v>
      </c>
      <c r="Q94" s="109" t="str">
        <f>IF(G94&lt;&gt;'Area 6'!$C$108,"changed"," ")</f>
        <v xml:space="preserve"> </v>
      </c>
      <c r="R94" s="109" t="str">
        <f>IF(H94&lt;&gt;'Area 7'!$C$108,"changed"," ")</f>
        <v xml:space="preserve"> </v>
      </c>
      <c r="S94" s="109" t="str">
        <f>IF(I94&lt;&gt;'Area 8'!$C$108,"changed"," ")</f>
        <v xml:space="preserve"> </v>
      </c>
      <c r="T94" s="109" t="str">
        <f>IF(J94&lt;&gt;'Area 9'!$C$108,"changed"," ")</f>
        <v xml:space="preserve"> </v>
      </c>
      <c r="U94" s="109" t="str">
        <f>IF(K94&lt;&gt;'Area 10'!$C$108,"changed"," ")</f>
        <v xml:space="preserve"> </v>
      </c>
    </row>
    <row r="95" spans="1:21" ht="47" x14ac:dyDescent="0.55000000000000004">
      <c r="A95" s="99" t="s">
        <v>135</v>
      </c>
      <c r="B95" s="108"/>
      <c r="C95" s="108"/>
      <c r="D95" s="108"/>
      <c r="E95" s="108"/>
      <c r="F95" s="108"/>
      <c r="G95" s="108"/>
      <c r="H95" s="108"/>
      <c r="I95" s="108"/>
      <c r="J95" s="108"/>
      <c r="K95" s="108"/>
      <c r="L95" s="108"/>
      <c r="M95" s="108"/>
      <c r="N95" s="108"/>
      <c r="O95" s="108"/>
      <c r="P95" s="108"/>
      <c r="Q95" s="108"/>
      <c r="R95" s="108"/>
      <c r="S95" s="108"/>
      <c r="T95" s="108"/>
      <c r="U95" s="108"/>
    </row>
    <row r="96" spans="1:21" x14ac:dyDescent="0.35">
      <c r="A96" s="103" t="s">
        <v>42</v>
      </c>
      <c r="B96" s="101" t="s">
        <v>109</v>
      </c>
      <c r="C96" s="101" t="s">
        <v>110</v>
      </c>
      <c r="D96" s="101" t="s">
        <v>111</v>
      </c>
      <c r="E96" s="101" t="s">
        <v>112</v>
      </c>
      <c r="F96" s="101" t="s">
        <v>113</v>
      </c>
      <c r="G96" s="101" t="s">
        <v>114</v>
      </c>
      <c r="H96" s="101" t="s">
        <v>115</v>
      </c>
      <c r="I96" s="101" t="s">
        <v>116</v>
      </c>
      <c r="J96" s="101" t="s">
        <v>117</v>
      </c>
      <c r="K96" s="101" t="s">
        <v>118</v>
      </c>
      <c r="L96" s="101" t="s">
        <v>120</v>
      </c>
      <c r="M96" s="103" t="s">
        <v>121</v>
      </c>
      <c r="N96" s="101" t="s">
        <v>122</v>
      </c>
      <c r="O96" s="103" t="s">
        <v>123</v>
      </c>
      <c r="P96" s="101" t="s">
        <v>124</v>
      </c>
      <c r="Q96" s="103" t="s">
        <v>125</v>
      </c>
      <c r="R96" s="101" t="s">
        <v>126</v>
      </c>
      <c r="S96" s="103" t="s">
        <v>127</v>
      </c>
      <c r="T96" s="101" t="s">
        <v>128</v>
      </c>
      <c r="U96" s="101" t="s">
        <v>129</v>
      </c>
    </row>
    <row r="97" spans="1:21" x14ac:dyDescent="0.35">
      <c r="A97" s="111" t="s">
        <v>38</v>
      </c>
      <c r="B97" s="108">
        <f>'Area 1'!$B$67</f>
        <v>0.9</v>
      </c>
      <c r="C97" s="108">
        <f>'Area 2'!$B$67</f>
        <v>0.9</v>
      </c>
      <c r="D97" s="108">
        <f>'Area 3'!$B$67</f>
        <v>0.9</v>
      </c>
      <c r="E97" s="108">
        <f>'Area 4'!$B$67</f>
        <v>0.9</v>
      </c>
      <c r="F97" s="108">
        <f>'Area 5'!$B$67</f>
        <v>0.9</v>
      </c>
      <c r="G97" s="108">
        <f>'Area 6'!$B$67</f>
        <v>0.9</v>
      </c>
      <c r="H97" s="108">
        <f>'Area 7'!$B$67</f>
        <v>0.9</v>
      </c>
      <c r="I97" s="108">
        <f>'Area 8'!$B$67</f>
        <v>0.9</v>
      </c>
      <c r="J97" s="108">
        <f>'Area 9'!$B$67</f>
        <v>0.9</v>
      </c>
      <c r="K97" s="108">
        <f>'Area 10'!$B$67</f>
        <v>0.9</v>
      </c>
      <c r="L97" s="109" t="str">
        <f>IF(B97&lt;&gt;'Area 1'!$B$123,"changed"," ")</f>
        <v xml:space="preserve"> </v>
      </c>
      <c r="M97" s="109" t="str">
        <f>IF(C97&lt;&gt;'Area 2'!$B$123,"changed"," ")</f>
        <v xml:space="preserve"> </v>
      </c>
      <c r="N97" s="109" t="str">
        <f>IF(D97&lt;&gt;'Area 3'!$B$123,"changed"," ")</f>
        <v xml:space="preserve"> </v>
      </c>
      <c r="O97" s="109" t="str">
        <f>IF(E97&lt;&gt;'Area 4'!$B$123,"changed"," ")</f>
        <v xml:space="preserve"> </v>
      </c>
      <c r="P97" s="109" t="str">
        <f>IF(F97&lt;&gt;'Area 5'!$B$123,"changed"," ")</f>
        <v xml:space="preserve"> </v>
      </c>
      <c r="Q97" s="109" t="str">
        <f>IF(G97&lt;&gt;'Area 6'!$B$123,"changed"," ")</f>
        <v xml:space="preserve"> </v>
      </c>
      <c r="R97" s="109" t="str">
        <f>IF(H97&lt;&gt;'Area 7'!$B$123,"changed"," ")</f>
        <v xml:space="preserve"> </v>
      </c>
      <c r="S97" s="109" t="str">
        <f>IF(I97&lt;&gt;'Area 8'!$B$123,"changed"," ")</f>
        <v xml:space="preserve"> </v>
      </c>
      <c r="T97" s="109" t="str">
        <f>IF(J97&lt;&gt;'Area 9'!$B$123,"changed"," ")</f>
        <v xml:space="preserve"> </v>
      </c>
      <c r="U97" s="109" t="str">
        <f>IF(K97&lt;&gt;'Area 10'!$B$123,"changed"," ")</f>
        <v xml:space="preserve"> </v>
      </c>
    </row>
    <row r="98" spans="1:21" ht="29" x14ac:dyDescent="0.35">
      <c r="A98" s="112" t="s">
        <v>46</v>
      </c>
      <c r="B98" s="108">
        <f>'Area 1'!$C$67</f>
        <v>0.9</v>
      </c>
      <c r="C98" s="108">
        <f>'Area 2'!$C$67</f>
        <v>0.9</v>
      </c>
      <c r="D98" s="108">
        <f>'Area 3'!$C$67</f>
        <v>0.9</v>
      </c>
      <c r="E98" s="108">
        <f>'Area 4'!$C$67</f>
        <v>0.9</v>
      </c>
      <c r="F98" s="108">
        <f>'Area 5'!$C$67</f>
        <v>0.9</v>
      </c>
      <c r="G98" s="108">
        <f>'Area 6'!$C$67</f>
        <v>0.9</v>
      </c>
      <c r="H98" s="108">
        <f>'Area 7'!$C$67</f>
        <v>0.9</v>
      </c>
      <c r="I98" s="108">
        <f>'Area 8'!$C$67</f>
        <v>0.9</v>
      </c>
      <c r="J98" s="108">
        <f>'Area 9'!$C$67</f>
        <v>0.9</v>
      </c>
      <c r="K98" s="108">
        <f>'Area 10'!$C$67</f>
        <v>0.9</v>
      </c>
      <c r="L98" s="109" t="str">
        <f>IF(B98&lt;&gt;'Area 1'!$C$123,"changed"," ")</f>
        <v xml:space="preserve"> </v>
      </c>
      <c r="M98" s="109" t="str">
        <f>IF(C98&lt;&gt;'Area 2'!$C$123,"changed"," ")</f>
        <v xml:space="preserve"> </v>
      </c>
      <c r="N98" s="109" t="str">
        <f>IF(D98&lt;&gt;'Area 3'!$C$123,"changed"," ")</f>
        <v xml:space="preserve"> </v>
      </c>
      <c r="O98" s="109" t="str">
        <f>IF(E98&lt;&gt;'Area 4'!$C$123,"changed"," ")</f>
        <v xml:space="preserve"> </v>
      </c>
      <c r="P98" s="109" t="str">
        <f>IF(F98&lt;&gt;'Area 5'!$C$123,"changed"," ")</f>
        <v xml:space="preserve"> </v>
      </c>
      <c r="Q98" s="109" t="str">
        <f>IF(G98&lt;&gt;'Area 6'!$C$123,"changed"," ")</f>
        <v xml:space="preserve"> </v>
      </c>
      <c r="R98" s="109" t="str">
        <f>IF(H98&lt;&gt;'Area 7'!$C$123,"changed"," ")</f>
        <v xml:space="preserve"> </v>
      </c>
      <c r="S98" s="109" t="str">
        <f>IF(I98&lt;&gt;'Area 8'!$C$123,"changed"," ")</f>
        <v xml:space="preserve"> </v>
      </c>
      <c r="T98" s="109" t="str">
        <f>IF(J98&lt;&gt;'Area 9'!$C$123,"changed"," ")</f>
        <v xml:space="preserve"> </v>
      </c>
      <c r="U98" s="109" t="str">
        <f>IF(K98&lt;&gt;'Area 10'!$C$123,"changed"," ")</f>
        <v xml:space="preserve"> </v>
      </c>
    </row>
    <row r="99" spans="1:21" x14ac:dyDescent="0.35">
      <c r="A99" s="13" t="s">
        <v>24</v>
      </c>
      <c r="B99" s="108">
        <f>'Area 1'!$D$67</f>
        <v>0.9</v>
      </c>
      <c r="C99" s="108">
        <f>'Area 2'!$D$67</f>
        <v>0.9</v>
      </c>
      <c r="D99" s="108">
        <f>'Area 3'!$D$67</f>
        <v>0.9</v>
      </c>
      <c r="E99" s="108">
        <f>'Area 4'!$D$67</f>
        <v>0.9</v>
      </c>
      <c r="F99" s="108">
        <f>'Area 5'!$D$67</f>
        <v>0.9</v>
      </c>
      <c r="G99" s="108">
        <f>'Area 6'!$D$67</f>
        <v>0.9</v>
      </c>
      <c r="H99" s="108">
        <f>'Area 7'!$D$67</f>
        <v>0.9</v>
      </c>
      <c r="I99" s="108">
        <f>'Area 8'!$D$67</f>
        <v>0.9</v>
      </c>
      <c r="J99" s="108">
        <f>'Area 9'!$D$67</f>
        <v>0.9</v>
      </c>
      <c r="K99" s="108">
        <f>'Area 10'!$D$67</f>
        <v>0.9</v>
      </c>
      <c r="L99" s="109" t="str">
        <f>IF(B99&lt;&gt;'Area 1'!$D$123,"changed"," ")</f>
        <v xml:space="preserve"> </v>
      </c>
      <c r="M99" s="109" t="str">
        <f>IF(C99&lt;&gt;'Area 2'!$D$123,"changed"," ")</f>
        <v xml:space="preserve"> </v>
      </c>
      <c r="N99" s="109" t="str">
        <f>IF(D99&lt;&gt;'Area 3'!$D$123,"changed"," ")</f>
        <v xml:space="preserve"> </v>
      </c>
      <c r="O99" s="109" t="str">
        <f>IF(E99&lt;&gt;'Area 4'!$D$123,"changed"," ")</f>
        <v xml:space="preserve"> </v>
      </c>
      <c r="P99" s="109" t="str">
        <f>IF(F99&lt;&gt;'Area 5'!$D$123,"changed"," ")</f>
        <v xml:space="preserve"> </v>
      </c>
      <c r="Q99" s="109" t="str">
        <f>IF(G99&lt;&gt;'Area 6'!$D$123,"changed"," ")</f>
        <v xml:space="preserve"> </v>
      </c>
      <c r="R99" s="109" t="str">
        <f>IF(H99&lt;&gt;'Area 7'!$D$123,"changed"," ")</f>
        <v xml:space="preserve"> </v>
      </c>
      <c r="S99" s="109" t="str">
        <f>IF(I99&lt;&gt;'Area 8'!$D$123,"changed"," ")</f>
        <v xml:space="preserve"> </v>
      </c>
      <c r="T99" s="109" t="str">
        <f>IF(J99&lt;&gt;'Area 9'!$D$123,"changed"," ")</f>
        <v xml:space="preserve"> </v>
      </c>
      <c r="U99" s="109" t="str">
        <f>IF(K99&lt;&gt;'Area 10'!$D$123,"changed"," ")</f>
        <v xml:space="preserve"> </v>
      </c>
    </row>
    <row r="100" spans="1:21" x14ac:dyDescent="0.35">
      <c r="A100" s="111" t="s">
        <v>25</v>
      </c>
      <c r="B100" s="108">
        <f>'Area 1'!$E$67</f>
        <v>0.9</v>
      </c>
      <c r="C100" s="108">
        <f>'Area 2'!$E$67</f>
        <v>0.9</v>
      </c>
      <c r="D100" s="108">
        <f>'Area 3'!$E$67</f>
        <v>0.9</v>
      </c>
      <c r="E100" s="108">
        <f>'Area 4'!$E$67</f>
        <v>0.9</v>
      </c>
      <c r="F100" s="108">
        <f>'Area 5'!$E$67</f>
        <v>0.9</v>
      </c>
      <c r="G100" s="108">
        <f>'Area 6'!$E$67</f>
        <v>0.9</v>
      </c>
      <c r="H100" s="108">
        <f>'Area 7'!$E$67</f>
        <v>0.9</v>
      </c>
      <c r="I100" s="108">
        <f>'Area 8'!$E$67</f>
        <v>0.9</v>
      </c>
      <c r="J100" s="108">
        <f>'Area 9'!$E$67</f>
        <v>0.9</v>
      </c>
      <c r="K100" s="108">
        <f>'Area 10'!$E$67</f>
        <v>0.9</v>
      </c>
      <c r="L100" s="109" t="str">
        <f>IF(B100&lt;&gt;'Area 1'!$E$123,"changed"," ")</f>
        <v xml:space="preserve"> </v>
      </c>
      <c r="M100" s="109" t="str">
        <f>IF(C100&lt;&gt;'Area 2'!$E$123,"changed"," ")</f>
        <v xml:space="preserve"> </v>
      </c>
      <c r="N100" s="109" t="str">
        <f>IF(D100&lt;&gt;'Area 3'!$E$123,"changed"," ")</f>
        <v xml:space="preserve"> </v>
      </c>
      <c r="O100" s="109" t="str">
        <f>IF(E100&lt;&gt;'Area 4'!$E$123,"changed"," ")</f>
        <v xml:space="preserve"> </v>
      </c>
      <c r="P100" s="109" t="str">
        <f>IF(F100&lt;&gt;'Area 5'!$E$123,"changed"," ")</f>
        <v xml:space="preserve"> </v>
      </c>
      <c r="Q100" s="109" t="str">
        <f>IF(G100&lt;&gt;'Area 6'!$E$123,"changed"," ")</f>
        <v xml:space="preserve"> </v>
      </c>
      <c r="R100" s="109" t="str">
        <f>IF(H100&lt;&gt;'Area 7'!$E$123,"changed"," ")</f>
        <v xml:space="preserve"> </v>
      </c>
      <c r="S100" s="109" t="str">
        <f>IF(I100&lt;&gt;'Area 8'!$E$123,"changed"," ")</f>
        <v xml:space="preserve"> </v>
      </c>
      <c r="T100" s="109" t="str">
        <f>IF(J100&lt;&gt;'Area 9'!$E$123,"changed"," ")</f>
        <v xml:space="preserve"> </v>
      </c>
      <c r="U100" s="109" t="str">
        <f>IF(K100&lt;&gt;'Area 10'!$E$123,"changed"," ")</f>
        <v xml:space="preserve"> </v>
      </c>
    </row>
    <row r="101" spans="1:21" x14ac:dyDescent="0.35">
      <c r="A101" s="111" t="s">
        <v>40</v>
      </c>
      <c r="B101" s="108">
        <f>'Area 1'!$F$67</f>
        <v>0.9</v>
      </c>
      <c r="C101" s="108">
        <f>'Area 2'!$F$67</f>
        <v>0.9</v>
      </c>
      <c r="D101" s="108">
        <f>'Area 3'!$F$67</f>
        <v>0.9</v>
      </c>
      <c r="E101" s="108">
        <f>'Area 4'!$F$67</f>
        <v>0.9</v>
      </c>
      <c r="F101" s="108">
        <f>'Area 5'!$F$67</f>
        <v>0.9</v>
      </c>
      <c r="G101" s="108">
        <f>'Area 6'!$F$67</f>
        <v>0.9</v>
      </c>
      <c r="H101" s="108">
        <f>'Area 7'!$F$67</f>
        <v>0.9</v>
      </c>
      <c r="I101" s="108">
        <f>'Area 8'!$F$67</f>
        <v>0.9</v>
      </c>
      <c r="J101" s="108">
        <f>'Area 9'!$F$67</f>
        <v>0.9</v>
      </c>
      <c r="K101" s="108">
        <f>'Area 10'!$F$67</f>
        <v>0.9</v>
      </c>
      <c r="L101" s="109" t="str">
        <f>IF(B101&lt;&gt;'Area 1'!$F$123,"changed"," ")</f>
        <v xml:space="preserve"> </v>
      </c>
      <c r="M101" s="109" t="str">
        <f>IF(C101&lt;&gt;'Area 2'!$F$123,"changed"," ")</f>
        <v xml:space="preserve"> </v>
      </c>
      <c r="N101" s="109" t="str">
        <f>IF(D101&lt;&gt;'Area 3'!$F$123,"changed"," ")</f>
        <v xml:space="preserve"> </v>
      </c>
      <c r="O101" s="109" t="str">
        <f>IF(E101&lt;&gt;'Area 4'!$F$123,"changed"," ")</f>
        <v xml:space="preserve"> </v>
      </c>
      <c r="P101" s="109" t="str">
        <f>IF(F101&lt;&gt;'Area 5'!$F$123,"changed"," ")</f>
        <v xml:space="preserve"> </v>
      </c>
      <c r="Q101" s="109" t="str">
        <f>IF(G101&lt;&gt;'Area 6'!$F$123,"changed"," ")</f>
        <v xml:space="preserve"> </v>
      </c>
      <c r="R101" s="109" t="str">
        <f>IF(H101&lt;&gt;'Area 7'!$F$123,"changed"," ")</f>
        <v xml:space="preserve"> </v>
      </c>
      <c r="S101" s="109" t="str">
        <f>IF(I101&lt;&gt;'Area 8'!$F$123,"changed"," ")</f>
        <v xml:space="preserve"> </v>
      </c>
      <c r="T101" s="109" t="str">
        <f>IF(J101&lt;&gt;'Area 9'!$F$123,"changed"," ")</f>
        <v xml:space="preserve"> </v>
      </c>
      <c r="U101" s="109" t="str">
        <f>IF(K101&lt;&gt;'Area 10'!$F$123,"changed"," ")</f>
        <v xml:space="preserve"> </v>
      </c>
    </row>
    <row r="102" spans="1:21" x14ac:dyDescent="0.35">
      <c r="A102" s="111" t="s">
        <v>27</v>
      </c>
      <c r="B102" s="108">
        <f>'Area 1'!$G$67</f>
        <v>0.9</v>
      </c>
      <c r="C102" s="108">
        <f>'Area 2'!$G$67</f>
        <v>0.9</v>
      </c>
      <c r="D102" s="108">
        <f>'Area 3'!$G$67</f>
        <v>0.9</v>
      </c>
      <c r="E102" s="108">
        <f>'Area 4'!$G$67</f>
        <v>0.9</v>
      </c>
      <c r="F102" s="108">
        <f>'Area 5'!$G$67</f>
        <v>0.9</v>
      </c>
      <c r="G102" s="108">
        <f>'Area 6'!$G$67</f>
        <v>0.9</v>
      </c>
      <c r="H102" s="108">
        <f>'Area 7'!$G$67</f>
        <v>0.9</v>
      </c>
      <c r="I102" s="108">
        <f>'Area 8'!$G$67</f>
        <v>0.9</v>
      </c>
      <c r="J102" s="108">
        <f>'Area 9'!$G$67</f>
        <v>0.9</v>
      </c>
      <c r="K102" s="108">
        <f>'Area 10'!$G$67</f>
        <v>0.9</v>
      </c>
      <c r="L102" s="109" t="str">
        <f>IF(B102&lt;&gt;'Area 1'!$G$123,"changed"," ")</f>
        <v xml:space="preserve"> </v>
      </c>
      <c r="M102" s="109" t="str">
        <f>IF(C102&lt;&gt;'Area 2'!$G$123,"changed"," ")</f>
        <v xml:space="preserve"> </v>
      </c>
      <c r="N102" s="109" t="str">
        <f>IF(D102&lt;&gt;'Area 3'!$G$123,"changed"," ")</f>
        <v xml:space="preserve"> </v>
      </c>
      <c r="O102" s="109" t="str">
        <f>IF(E102&lt;&gt;'Area 4'!$G$123,"changed"," ")</f>
        <v xml:space="preserve"> </v>
      </c>
      <c r="P102" s="109" t="str">
        <f>IF(F102&lt;&gt;'Area 5'!$G$123,"changed"," ")</f>
        <v xml:space="preserve"> </v>
      </c>
      <c r="Q102" s="109" t="str">
        <f>IF(G102&lt;&gt;'Area 6'!$G$123,"changed"," ")</f>
        <v xml:space="preserve"> </v>
      </c>
      <c r="R102" s="109" t="str">
        <f>IF(H102&lt;&gt;'Area 7'!$G$123,"changed"," ")</f>
        <v xml:space="preserve"> </v>
      </c>
      <c r="S102" s="109" t="str">
        <f>IF(I102&lt;&gt;'Area 8'!$G$123,"changed"," ")</f>
        <v xml:space="preserve"> </v>
      </c>
      <c r="T102" s="109" t="str">
        <f>IF(J102&lt;&gt;'Area 9'!$G$123,"changed"," ")</f>
        <v xml:space="preserve"> </v>
      </c>
      <c r="U102" s="109" t="str">
        <f>IF(K102&lt;&gt;'Area 10'!$G$123,"changed"," ")</f>
        <v xml:space="preserve"> </v>
      </c>
    </row>
    <row r="103" spans="1:21" x14ac:dyDescent="0.35">
      <c r="A103" s="111" t="s">
        <v>28</v>
      </c>
      <c r="B103" s="108">
        <f>'Area 1'!$H$67</f>
        <v>0.9</v>
      </c>
      <c r="C103" s="108">
        <f>'Area 2'!$H$67</f>
        <v>0.9</v>
      </c>
      <c r="D103" s="108">
        <f>'Area 3'!$H$67</f>
        <v>0.9</v>
      </c>
      <c r="E103" s="108">
        <f>'Area 4'!$H$67</f>
        <v>0.9</v>
      </c>
      <c r="F103" s="108">
        <f>'Area 5'!$H$67</f>
        <v>0.9</v>
      </c>
      <c r="G103" s="108">
        <f>'Area 6'!$H$67</f>
        <v>0.9</v>
      </c>
      <c r="H103" s="108">
        <f>'Area 7'!$H$67</f>
        <v>0.9</v>
      </c>
      <c r="I103" s="108">
        <f>'Area 8'!$H$67</f>
        <v>0.9</v>
      </c>
      <c r="J103" s="108">
        <f>'Area 9'!$H$67</f>
        <v>0.9</v>
      </c>
      <c r="K103" s="108">
        <f>'Area 10'!$H$67</f>
        <v>0.9</v>
      </c>
      <c r="L103" s="109" t="str">
        <f>IF(B103&lt;&gt;'Area 1'!$H$123,"changed"," ")</f>
        <v xml:space="preserve"> </v>
      </c>
      <c r="M103" s="109" t="str">
        <f>IF(C103&lt;&gt;'Area 2'!$H$123,"changed"," ")</f>
        <v xml:space="preserve"> </v>
      </c>
      <c r="N103" s="109" t="str">
        <f>IF(D103&lt;&gt;'Area 3'!$H$123,"changed"," ")</f>
        <v xml:space="preserve"> </v>
      </c>
      <c r="O103" s="109" t="str">
        <f>IF(E103&lt;&gt;'Area 4'!$H$123,"changed"," ")</f>
        <v xml:space="preserve"> </v>
      </c>
      <c r="P103" s="109" t="str">
        <f>IF(F103&lt;&gt;'Area 5'!$H$123,"changed"," ")</f>
        <v xml:space="preserve"> </v>
      </c>
      <c r="Q103" s="109" t="str">
        <f>IF(G103&lt;&gt;'Area 6'!$H$123,"changed"," ")</f>
        <v xml:space="preserve"> </v>
      </c>
      <c r="R103" s="109" t="str">
        <f>IF(H103&lt;&gt;'Area 7'!$H$123,"changed"," ")</f>
        <v xml:space="preserve"> </v>
      </c>
      <c r="S103" s="109" t="str">
        <f>IF(I103&lt;&gt;'Area 8'!$H$123,"changed"," ")</f>
        <v xml:space="preserve"> </v>
      </c>
      <c r="T103" s="109" t="str">
        <f>IF(J103&lt;&gt;'Area 9'!$H$123,"changed"," ")</f>
        <v xml:space="preserve"> </v>
      </c>
      <c r="U103" s="109" t="str">
        <f>IF(K103&lt;&gt;'Area 10'!$H$123,"changed"," ")</f>
        <v xml:space="preserve"> </v>
      </c>
    </row>
    <row r="104" spans="1:21" x14ac:dyDescent="0.35">
      <c r="A104" s="111" t="s">
        <v>29</v>
      </c>
      <c r="B104" s="108">
        <f>'Area 1'!$I$67</f>
        <v>1</v>
      </c>
      <c r="C104" s="108">
        <f>'Area 2'!$I$67</f>
        <v>1</v>
      </c>
      <c r="D104" s="108">
        <f>'Area 3'!$I$67</f>
        <v>1</v>
      </c>
      <c r="E104" s="108">
        <f>'Area 4'!$I$67</f>
        <v>1</v>
      </c>
      <c r="F104" s="108">
        <f>'Area 5'!$I$67</f>
        <v>1</v>
      </c>
      <c r="G104" s="108">
        <f>'Area 6'!$I$67</f>
        <v>1</v>
      </c>
      <c r="H104" s="108">
        <f>'Area 7'!$I$67</f>
        <v>1</v>
      </c>
      <c r="I104" s="108">
        <f>'Area 8'!$I$67</f>
        <v>1</v>
      </c>
      <c r="J104" s="108">
        <f>'Area 9'!$I$67</f>
        <v>1</v>
      </c>
      <c r="K104" s="108">
        <f>'Area 10'!$I$67</f>
        <v>1</v>
      </c>
      <c r="L104" s="109" t="str">
        <f>IF(B104&lt;&gt;'Area 1'!$I$123,"changed"," ")</f>
        <v xml:space="preserve"> </v>
      </c>
      <c r="M104" s="109" t="str">
        <f>IF(C104&lt;&gt;'Area 2'!$I$123,"changed"," ")</f>
        <v xml:space="preserve"> </v>
      </c>
      <c r="N104" s="109" t="str">
        <f>IF(D104&lt;&gt;'Area 3'!$I$123,"changed"," ")</f>
        <v xml:space="preserve"> </v>
      </c>
      <c r="O104" s="109" t="str">
        <f>IF(E104&lt;&gt;'Area 4'!$I$123,"changed"," ")</f>
        <v xml:space="preserve"> </v>
      </c>
      <c r="P104" s="109" t="str">
        <f>IF(F104&lt;&gt;'Area 5'!$I$123,"changed"," ")</f>
        <v xml:space="preserve"> </v>
      </c>
      <c r="Q104" s="109" t="str">
        <f>IF(G104&lt;&gt;'Area 6'!$I$123,"changed"," ")</f>
        <v xml:space="preserve"> </v>
      </c>
      <c r="R104" s="109" t="str">
        <f>IF(H104&lt;&gt;'Area 7'!$I$123,"changed"," ")</f>
        <v xml:space="preserve"> </v>
      </c>
      <c r="S104" s="109" t="str">
        <f>IF(I104&lt;&gt;'Area 8'!$I$123,"changed"," ")</f>
        <v xml:space="preserve"> </v>
      </c>
      <c r="T104" s="109" t="str">
        <f>IF(J104&lt;&gt;'Area 9'!$I$123,"changed"," ")</f>
        <v xml:space="preserve"> </v>
      </c>
      <c r="U104" s="109" t="str">
        <f>IF(K104&lt;&gt;'Area 10'!$I$123,"changed"," ")</f>
        <v xml:space="preserve"> </v>
      </c>
    </row>
    <row r="105" spans="1:21" x14ac:dyDescent="0.35">
      <c r="A105" s="111" t="s">
        <v>30</v>
      </c>
      <c r="B105" s="108">
        <f>'Area 1'!$J$67</f>
        <v>1</v>
      </c>
      <c r="C105" s="108">
        <f>'Area 2'!$J$67</f>
        <v>1</v>
      </c>
      <c r="D105" s="108">
        <f>'Area 3'!$J$67</f>
        <v>1</v>
      </c>
      <c r="E105" s="108">
        <f>'Area 4'!$J$67</f>
        <v>1</v>
      </c>
      <c r="F105" s="108">
        <f>'Area 5'!$J$67</f>
        <v>1</v>
      </c>
      <c r="G105" s="108">
        <f>'Area 6'!$J$67</f>
        <v>1</v>
      </c>
      <c r="H105" s="108">
        <f>'Area 7'!$J$67</f>
        <v>1</v>
      </c>
      <c r="I105" s="108">
        <f>'Area 8'!$J$67</f>
        <v>1</v>
      </c>
      <c r="J105" s="108">
        <f>'Area 9'!$J$67</f>
        <v>1</v>
      </c>
      <c r="K105" s="108">
        <f>'Area 10'!$J$67</f>
        <v>1</v>
      </c>
      <c r="L105" s="109" t="str">
        <f>IF(B105&lt;&gt;'Area 1'!$J$123,"changed"," ")</f>
        <v xml:space="preserve"> </v>
      </c>
      <c r="M105" s="109" t="str">
        <f>IF(C105&lt;&gt;'Area 2'!$J$123,"changed"," ")</f>
        <v xml:space="preserve"> </v>
      </c>
      <c r="N105" s="109" t="str">
        <f>IF(D105&lt;&gt;'Area 3'!$J$123,"changed"," ")</f>
        <v xml:space="preserve"> </v>
      </c>
      <c r="O105" s="109" t="str">
        <f>IF(E105&lt;&gt;'Area 4'!$J$123,"changed"," ")</f>
        <v xml:space="preserve"> </v>
      </c>
      <c r="P105" s="109" t="str">
        <f>IF(F105&lt;&gt;'Area 5'!$J$123,"changed"," ")</f>
        <v xml:space="preserve"> </v>
      </c>
      <c r="Q105" s="109" t="str">
        <f>IF(G105&lt;&gt;'Area 6'!$J$123,"changed"," ")</f>
        <v xml:space="preserve"> </v>
      </c>
      <c r="R105" s="109" t="str">
        <f>IF(H105&lt;&gt;'Area 7'!$J$123,"changed"," ")</f>
        <v xml:space="preserve"> </v>
      </c>
      <c r="S105" s="109" t="str">
        <f>IF(I105&lt;&gt;'Area 8'!$J$123,"changed"," ")</f>
        <v xml:space="preserve"> </v>
      </c>
      <c r="T105" s="109" t="str">
        <f>IF(J105&lt;&gt;'Area 9'!$J$123,"changed"," ")</f>
        <v xml:space="preserve"> </v>
      </c>
      <c r="U105" s="109" t="str">
        <f>IF(K105&lt;&gt;'Area 10'!$J$123,"changed"," ")</f>
        <v xml:space="preserve"> </v>
      </c>
    </row>
    <row r="106" spans="1:21" ht="47" x14ac:dyDescent="0.55000000000000004">
      <c r="A106" s="99" t="s">
        <v>136</v>
      </c>
      <c r="B106" s="108"/>
      <c r="C106" s="108"/>
      <c r="D106" s="108"/>
      <c r="E106" s="108"/>
      <c r="F106" s="108"/>
      <c r="G106" s="108"/>
      <c r="H106" s="108"/>
      <c r="I106" s="108"/>
      <c r="J106" s="108"/>
      <c r="K106" s="108"/>
      <c r="L106" s="108"/>
      <c r="M106" s="108"/>
      <c r="N106" s="108"/>
      <c r="O106" s="108"/>
      <c r="P106" s="108"/>
      <c r="Q106" s="108"/>
      <c r="R106" s="108"/>
      <c r="S106" s="108"/>
      <c r="T106" s="108"/>
      <c r="U106" s="108"/>
    </row>
    <row r="107" spans="1:21" x14ac:dyDescent="0.35">
      <c r="A107" s="103" t="s">
        <v>42</v>
      </c>
      <c r="B107" s="101" t="s">
        <v>109</v>
      </c>
      <c r="C107" s="101" t="s">
        <v>110</v>
      </c>
      <c r="D107" s="101" t="s">
        <v>111</v>
      </c>
      <c r="E107" s="101" t="s">
        <v>112</v>
      </c>
      <c r="F107" s="101" t="s">
        <v>113</v>
      </c>
      <c r="G107" s="101" t="s">
        <v>114</v>
      </c>
      <c r="H107" s="101" t="s">
        <v>115</v>
      </c>
      <c r="I107" s="101" t="s">
        <v>116</v>
      </c>
      <c r="J107" s="101" t="s">
        <v>117</v>
      </c>
      <c r="K107" s="101" t="s">
        <v>118</v>
      </c>
      <c r="L107" s="101" t="s">
        <v>120</v>
      </c>
      <c r="M107" s="103" t="s">
        <v>121</v>
      </c>
      <c r="N107" s="101" t="s">
        <v>122</v>
      </c>
      <c r="O107" s="103" t="s">
        <v>123</v>
      </c>
      <c r="P107" s="101" t="s">
        <v>124</v>
      </c>
      <c r="Q107" s="103" t="s">
        <v>125</v>
      </c>
      <c r="R107" s="101" t="s">
        <v>126</v>
      </c>
      <c r="S107" s="103" t="s">
        <v>127</v>
      </c>
      <c r="T107" s="101" t="s">
        <v>128</v>
      </c>
      <c r="U107" s="101" t="s">
        <v>129</v>
      </c>
    </row>
    <row r="108" spans="1:21" x14ac:dyDescent="0.35">
      <c r="A108" s="111" t="s">
        <v>38</v>
      </c>
      <c r="B108" s="108">
        <f>'Area 1'!$B$68</f>
        <v>0.2</v>
      </c>
      <c r="C108" s="108">
        <f>'Area 2'!$B$68</f>
        <v>0.2</v>
      </c>
      <c r="D108" s="108">
        <f>'Area 3'!$B$68</f>
        <v>0.2</v>
      </c>
      <c r="E108" s="108">
        <f>'Area 4'!$B$68</f>
        <v>0.2</v>
      </c>
      <c r="F108" s="108">
        <f>'Area 5'!$B$68</f>
        <v>0.2</v>
      </c>
      <c r="G108" s="108">
        <f>'Area 6'!$B$68</f>
        <v>0.2</v>
      </c>
      <c r="H108" s="108">
        <f>'Area 7'!$B$68</f>
        <v>0.2</v>
      </c>
      <c r="I108" s="108">
        <f>'Area 8'!$B$68</f>
        <v>0.2</v>
      </c>
      <c r="J108" s="108">
        <f>'Area 9'!$B$68</f>
        <v>0.2</v>
      </c>
      <c r="K108" s="108">
        <f>'Area 10'!$B$68</f>
        <v>0.2</v>
      </c>
      <c r="L108" s="109" t="str">
        <f>IF(B108&lt;&gt;'Area 1'!$B$124,"changed"," ")</f>
        <v xml:space="preserve"> </v>
      </c>
      <c r="M108" s="109" t="str">
        <f>IF(C108&lt;&gt;'Area 1'!$B$124,"changed"," ")</f>
        <v xml:space="preserve"> </v>
      </c>
      <c r="N108" s="109" t="str">
        <f>IF(D108&lt;&gt;'Area 1'!$B$124,"changed"," ")</f>
        <v xml:space="preserve"> </v>
      </c>
      <c r="O108" s="109" t="str">
        <f>IF(E108&lt;&gt;'Area 1'!$B$124,"changed"," ")</f>
        <v xml:space="preserve"> </v>
      </c>
      <c r="P108" s="109" t="str">
        <f>IF(F108&lt;&gt;'Area 1'!$B$124,"changed"," ")</f>
        <v xml:space="preserve"> </v>
      </c>
      <c r="Q108" s="109" t="str">
        <f>IF(G108&lt;&gt;'Area 1'!$B$124,"changed"," ")</f>
        <v xml:space="preserve"> </v>
      </c>
      <c r="R108" s="109" t="str">
        <f>IF(H108&lt;&gt;'Area 1'!$B$124,"changed"," ")</f>
        <v xml:space="preserve"> </v>
      </c>
      <c r="S108" s="109" t="str">
        <f>IF(I108&lt;&gt;'Area 1'!$B$124,"changed"," ")</f>
        <v xml:space="preserve"> </v>
      </c>
      <c r="T108" s="109" t="str">
        <f>IF(J108&lt;&gt;'Area 1'!$B$124,"changed"," ")</f>
        <v xml:space="preserve"> </v>
      </c>
      <c r="U108" s="109" t="str">
        <f>IF(K108&lt;&gt;'Area 1'!$B$124,"changed"," ")</f>
        <v xml:space="preserve"> </v>
      </c>
    </row>
    <row r="109" spans="1:21" ht="29" x14ac:dyDescent="0.35">
      <c r="A109" s="112" t="s">
        <v>46</v>
      </c>
      <c r="B109" s="108">
        <f>'Area 1'!$C$68</f>
        <v>0.9</v>
      </c>
      <c r="C109" s="108">
        <f>'Area 2'!$C$68</f>
        <v>0.9</v>
      </c>
      <c r="D109" s="108">
        <f>'Area 3'!$C$68</f>
        <v>0.9</v>
      </c>
      <c r="E109" s="108">
        <f>'Area 4'!$C$68</f>
        <v>0.9</v>
      </c>
      <c r="F109" s="108">
        <f>'Area 5'!$C$68</f>
        <v>0.9</v>
      </c>
      <c r="G109" s="108">
        <f>'Area 6'!$C$68</f>
        <v>0.9</v>
      </c>
      <c r="H109" s="108">
        <f>'Area 7'!$C$68</f>
        <v>0.9</v>
      </c>
      <c r="I109" s="108">
        <f>'Area 8'!$C$68</f>
        <v>0.9</v>
      </c>
      <c r="J109" s="108">
        <f>'Area 9'!$C$68</f>
        <v>0.9</v>
      </c>
      <c r="K109" s="108">
        <f>'Area 10'!$C$68</f>
        <v>0.9</v>
      </c>
      <c r="L109" s="109" t="str">
        <f>IF(B109&lt;&gt;'Area 1'!$C$124,"changed"," ")</f>
        <v xml:space="preserve"> </v>
      </c>
      <c r="M109" s="109" t="str">
        <f>IF(C109&lt;&gt;'Area 1'!$C$124,"changed"," ")</f>
        <v xml:space="preserve"> </v>
      </c>
      <c r="N109" s="109" t="str">
        <f>IF(D109&lt;&gt;'Area 1'!$C$124,"changed"," ")</f>
        <v xml:space="preserve"> </v>
      </c>
      <c r="O109" s="109" t="str">
        <f>IF(E109&lt;&gt;'Area 1'!$C$124,"changed"," ")</f>
        <v xml:space="preserve"> </v>
      </c>
      <c r="P109" s="109" t="str">
        <f>IF(F109&lt;&gt;'Area 1'!$C$124,"changed"," ")</f>
        <v xml:space="preserve"> </v>
      </c>
      <c r="Q109" s="109" t="str">
        <f>IF(G109&lt;&gt;'Area 1'!$C$124,"changed"," ")</f>
        <v xml:space="preserve"> </v>
      </c>
      <c r="R109" s="109" t="str">
        <f>IF(H109&lt;&gt;'Area 1'!$C$124,"changed"," ")</f>
        <v xml:space="preserve"> </v>
      </c>
      <c r="S109" s="109" t="str">
        <f>IF(I109&lt;&gt;'Area 1'!$C$124,"changed"," ")</f>
        <v xml:space="preserve"> </v>
      </c>
      <c r="T109" s="109" t="str">
        <f>IF(J109&lt;&gt;'Area 1'!$C$124,"changed"," ")</f>
        <v xml:space="preserve"> </v>
      </c>
      <c r="U109" s="109" t="str">
        <f>IF(K109&lt;&gt;'Area 1'!$C$124,"changed"," ")</f>
        <v xml:space="preserve"> </v>
      </c>
    </row>
    <row r="110" spans="1:21" x14ac:dyDescent="0.35">
      <c r="A110" s="13" t="s">
        <v>24</v>
      </c>
      <c r="B110" s="108">
        <f>'Area 1'!$D$68</f>
        <v>0</v>
      </c>
      <c r="C110" s="108">
        <f>'Area 2'!$D$68</f>
        <v>0</v>
      </c>
      <c r="D110" s="108">
        <f>'Area 3'!$D$68</f>
        <v>0</v>
      </c>
      <c r="E110" s="108">
        <f>'Area 4'!$D$68</f>
        <v>0</v>
      </c>
      <c r="F110" s="108">
        <f>'Area 5'!$D$68</f>
        <v>0</v>
      </c>
      <c r="G110" s="108">
        <f>'Area 6'!$D$68</f>
        <v>0</v>
      </c>
      <c r="H110" s="108">
        <f>'Area 7'!$D$68</f>
        <v>0</v>
      </c>
      <c r="I110" s="108">
        <f>'Area 8'!$D$68</f>
        <v>0</v>
      </c>
      <c r="J110" s="108">
        <f>'Area 9'!$D$68</f>
        <v>0</v>
      </c>
      <c r="K110" s="108">
        <f>'Area 10'!$D$68</f>
        <v>0</v>
      </c>
      <c r="L110" s="109" t="str">
        <f>IF(B110&lt;&gt;'Area 1'!$D$124,"changed"," ")</f>
        <v xml:space="preserve"> </v>
      </c>
      <c r="M110" s="109" t="str">
        <f>IF(C110&lt;&gt;'Area 1'!$D$124,"changed"," ")</f>
        <v xml:space="preserve"> </v>
      </c>
      <c r="N110" s="109" t="str">
        <f>IF(D110&lt;&gt;'Area 1'!$D$124,"changed"," ")</f>
        <v xml:space="preserve"> </v>
      </c>
      <c r="O110" s="109" t="str">
        <f>IF(E110&lt;&gt;'Area 1'!$D$124,"changed"," ")</f>
        <v xml:space="preserve"> </v>
      </c>
      <c r="P110" s="109" t="str">
        <f>IF(F110&lt;&gt;'Area 1'!$D$124,"changed"," ")</f>
        <v xml:space="preserve"> </v>
      </c>
      <c r="Q110" s="109" t="str">
        <f>IF(G110&lt;&gt;'Area 1'!$D$124,"changed"," ")</f>
        <v xml:space="preserve"> </v>
      </c>
      <c r="R110" s="109" t="str">
        <f>IF(H110&lt;&gt;'Area 1'!$D$124,"changed"," ")</f>
        <v xml:space="preserve"> </v>
      </c>
      <c r="S110" s="109" t="str">
        <f>IF(I110&lt;&gt;'Area 1'!$D$124,"changed"," ")</f>
        <v xml:space="preserve"> </v>
      </c>
      <c r="T110" s="109" t="str">
        <f>IF(J110&lt;&gt;'Area 1'!$D$124,"changed"," ")</f>
        <v xml:space="preserve"> </v>
      </c>
      <c r="U110" s="109" t="str">
        <f>IF(K110&lt;&gt;'Area 1'!$D$124,"changed"," ")</f>
        <v xml:space="preserve"> </v>
      </c>
    </row>
    <row r="111" spans="1:21" x14ac:dyDescent="0.35">
      <c r="A111" s="111" t="s">
        <v>25</v>
      </c>
      <c r="B111" s="108">
        <f>'Area 1'!$E$68</f>
        <v>0</v>
      </c>
      <c r="C111" s="108">
        <f>'Area 2'!$E$68</f>
        <v>0</v>
      </c>
      <c r="D111" s="108">
        <f>'Area 3'!$E$68</f>
        <v>0</v>
      </c>
      <c r="E111" s="108">
        <f>'Area 4'!$E$68</f>
        <v>0</v>
      </c>
      <c r="F111" s="108">
        <f>'Area 5'!$E$68</f>
        <v>0</v>
      </c>
      <c r="G111" s="108">
        <f>'Area 6'!$E$68</f>
        <v>0</v>
      </c>
      <c r="H111" s="108">
        <f>'Area 7'!$E$68</f>
        <v>0</v>
      </c>
      <c r="I111" s="108">
        <f>'Area 8'!$E$68</f>
        <v>0</v>
      </c>
      <c r="J111" s="108">
        <f>'Area 9'!$E$68</f>
        <v>0</v>
      </c>
      <c r="K111" s="108">
        <f>'Area 10'!$E$68</f>
        <v>0</v>
      </c>
      <c r="L111" s="109" t="str">
        <f>IF(B111&lt;&gt;'Area 1'!$E$124,"changed"," ")</f>
        <v xml:space="preserve"> </v>
      </c>
      <c r="M111" s="109" t="str">
        <f>IF(C111&lt;&gt;'Area 1'!$E$124,"changed"," ")</f>
        <v xml:space="preserve"> </v>
      </c>
      <c r="N111" s="109" t="str">
        <f>IF(D111&lt;&gt;'Area 1'!$E$124,"changed"," ")</f>
        <v xml:space="preserve"> </v>
      </c>
      <c r="O111" s="109" t="str">
        <f>IF(E111&lt;&gt;'Area 1'!$E$124,"changed"," ")</f>
        <v xml:space="preserve"> </v>
      </c>
      <c r="P111" s="109" t="str">
        <f>IF(F111&lt;&gt;'Area 1'!$E$124,"changed"," ")</f>
        <v xml:space="preserve"> </v>
      </c>
      <c r="Q111" s="109" t="str">
        <f>IF(G111&lt;&gt;'Area 1'!$E$124,"changed"," ")</f>
        <v xml:space="preserve"> </v>
      </c>
      <c r="R111" s="109" t="str">
        <f>IF(H111&lt;&gt;'Area 1'!$E$124,"changed"," ")</f>
        <v xml:space="preserve"> </v>
      </c>
      <c r="S111" s="109" t="str">
        <f>IF(I111&lt;&gt;'Area 1'!$E$124,"changed"," ")</f>
        <v xml:space="preserve"> </v>
      </c>
      <c r="T111" s="109" t="str">
        <f>IF(J111&lt;&gt;'Area 1'!$E$124,"changed"," ")</f>
        <v xml:space="preserve"> </v>
      </c>
      <c r="U111" s="109" t="str">
        <f>IF(K111&lt;&gt;'Area 1'!$E$124,"changed"," ")</f>
        <v xml:space="preserve"> </v>
      </c>
    </row>
    <row r="112" spans="1:21" x14ac:dyDescent="0.35">
      <c r="A112" s="111" t="s">
        <v>40</v>
      </c>
      <c r="B112" s="108">
        <f>'Area 1'!$F$68</f>
        <v>0.2</v>
      </c>
      <c r="C112" s="108">
        <f>'Area 2'!$F$68</f>
        <v>0.2</v>
      </c>
      <c r="D112" s="108">
        <f>'Area 3'!$F$68</f>
        <v>0.2</v>
      </c>
      <c r="E112" s="108">
        <f>'Area 4'!$F$68</f>
        <v>0.2</v>
      </c>
      <c r="F112" s="108">
        <f>'Area 5'!$F$68</f>
        <v>0.2</v>
      </c>
      <c r="G112" s="108">
        <f>'Area 6'!$F$68</f>
        <v>0.2</v>
      </c>
      <c r="H112" s="108">
        <f>'Area 7'!$F$68</f>
        <v>0.2</v>
      </c>
      <c r="I112" s="108">
        <f>'Area 8'!$F$68</f>
        <v>0.2</v>
      </c>
      <c r="J112" s="108">
        <f>'Area 9'!$F$68</f>
        <v>0.2</v>
      </c>
      <c r="K112" s="108">
        <f>'Area 10'!$F$68</f>
        <v>0.2</v>
      </c>
      <c r="L112" s="109" t="str">
        <f>IF(B112&lt;&gt;'Area 1'!$F$124,"changed"," ")</f>
        <v xml:space="preserve"> </v>
      </c>
      <c r="M112" s="109" t="str">
        <f>IF(C112&lt;&gt;'Area 1'!$F$124,"changed"," ")</f>
        <v xml:space="preserve"> </v>
      </c>
      <c r="N112" s="109" t="str">
        <f>IF(D112&lt;&gt;'Area 1'!$F$124,"changed"," ")</f>
        <v xml:space="preserve"> </v>
      </c>
      <c r="O112" s="109" t="str">
        <f>IF(E112&lt;&gt;'Area 1'!$F$124,"changed"," ")</f>
        <v xml:space="preserve"> </v>
      </c>
      <c r="P112" s="109" t="str">
        <f>IF(F112&lt;&gt;'Area 1'!$F$124,"changed"," ")</f>
        <v xml:space="preserve"> </v>
      </c>
      <c r="Q112" s="109" t="str">
        <f>IF(G112&lt;&gt;'Area 1'!$F$124,"changed"," ")</f>
        <v xml:space="preserve"> </v>
      </c>
      <c r="R112" s="109" t="str">
        <f>IF(H112&lt;&gt;'Area 1'!$F$124,"changed"," ")</f>
        <v xml:space="preserve"> </v>
      </c>
      <c r="S112" s="109" t="str">
        <f>IF(I112&lt;&gt;'Area 1'!$F$124,"changed"," ")</f>
        <v xml:space="preserve"> </v>
      </c>
      <c r="T112" s="109" t="str">
        <f>IF(J112&lt;&gt;'Area 1'!$F$124,"changed"," ")</f>
        <v xml:space="preserve"> </v>
      </c>
      <c r="U112" s="109" t="str">
        <f>IF(K112&lt;&gt;'Area 1'!$F$124,"changed"," ")</f>
        <v xml:space="preserve"> </v>
      </c>
    </row>
    <row r="113" spans="1:21" x14ac:dyDescent="0.35">
      <c r="A113" s="111" t="s">
        <v>27</v>
      </c>
      <c r="B113" s="108">
        <f>'Area 1'!$G$68</f>
        <v>0</v>
      </c>
      <c r="C113" s="108">
        <f>'Area 2'!$G$68</f>
        <v>0</v>
      </c>
      <c r="D113" s="108">
        <f>'Area 3'!$G$68</f>
        <v>0</v>
      </c>
      <c r="E113" s="108">
        <f>'Area 4'!$G$68</f>
        <v>0</v>
      </c>
      <c r="F113" s="108">
        <f>'Area 5'!$G$68</f>
        <v>0</v>
      </c>
      <c r="G113" s="108">
        <f>'Area 6'!$G$68</f>
        <v>0</v>
      </c>
      <c r="H113" s="108">
        <f>'Area 7'!$G$68</f>
        <v>0</v>
      </c>
      <c r="I113" s="108">
        <f>'Area 8'!$G$68</f>
        <v>0</v>
      </c>
      <c r="J113" s="108">
        <f>'Area 9'!$G$68</f>
        <v>0</v>
      </c>
      <c r="K113" s="108">
        <f>'Area 10'!$G$68</f>
        <v>0</v>
      </c>
      <c r="L113" s="109" t="str">
        <f>IF(B113&lt;&gt;'Area 1'!$G$124,"changed"," ")</f>
        <v xml:space="preserve"> </v>
      </c>
      <c r="M113" s="109" t="str">
        <f>IF(C113&lt;&gt;'Area 1'!$G$124,"changed"," ")</f>
        <v xml:space="preserve"> </v>
      </c>
      <c r="N113" s="109" t="str">
        <f>IF(D113&lt;&gt;'Area 1'!$G$124,"changed"," ")</f>
        <v xml:space="preserve"> </v>
      </c>
      <c r="O113" s="109" t="str">
        <f>IF(E113&lt;&gt;'Area 1'!$G$124,"changed"," ")</f>
        <v xml:space="preserve"> </v>
      </c>
      <c r="P113" s="109" t="str">
        <f>IF(F113&lt;&gt;'Area 1'!$G$124,"changed"," ")</f>
        <v xml:space="preserve"> </v>
      </c>
      <c r="Q113" s="109" t="str">
        <f>IF(G113&lt;&gt;'Area 1'!$G$124,"changed"," ")</f>
        <v xml:space="preserve"> </v>
      </c>
      <c r="R113" s="109" t="str">
        <f>IF(H113&lt;&gt;'Area 1'!$G$124,"changed"," ")</f>
        <v xml:space="preserve"> </v>
      </c>
      <c r="S113" s="109" t="str">
        <f>IF(I113&lt;&gt;'Area 1'!$G$124,"changed"," ")</f>
        <v xml:space="preserve"> </v>
      </c>
      <c r="T113" s="109" t="str">
        <f>IF(J113&lt;&gt;'Area 1'!$G$124,"changed"," ")</f>
        <v xml:space="preserve"> </v>
      </c>
      <c r="U113" s="109" t="str">
        <f>IF(K113&lt;&gt;'Area 1'!$G$124,"changed"," ")</f>
        <v xml:space="preserve"> </v>
      </c>
    </row>
    <row r="114" spans="1:21" x14ac:dyDescent="0.35">
      <c r="A114" s="111" t="s">
        <v>28</v>
      </c>
      <c r="B114" s="108">
        <f>'Area 1'!$H$68</f>
        <v>0</v>
      </c>
      <c r="C114" s="108">
        <f>'Area 2'!$H$68</f>
        <v>0</v>
      </c>
      <c r="D114" s="108">
        <f>'Area 3'!$H$68</f>
        <v>0</v>
      </c>
      <c r="E114" s="108">
        <f>'Area 4'!$H$68</f>
        <v>0</v>
      </c>
      <c r="F114" s="108">
        <f>'Area 5'!$H$68</f>
        <v>0</v>
      </c>
      <c r="G114" s="108">
        <f>'Area 6'!$H$68</f>
        <v>0</v>
      </c>
      <c r="H114" s="108">
        <f>'Area 7'!$H$68</f>
        <v>0</v>
      </c>
      <c r="I114" s="108">
        <f>'Area 8'!$H$68</f>
        <v>0</v>
      </c>
      <c r="J114" s="108">
        <f>'Area 9'!$H$68</f>
        <v>0</v>
      </c>
      <c r="K114" s="108">
        <f>'Area 10'!$H$68</f>
        <v>0</v>
      </c>
      <c r="L114" s="109" t="str">
        <f>IF(B114&lt;&gt;'Area 1'!$H$124,"changed"," ")</f>
        <v xml:space="preserve"> </v>
      </c>
      <c r="M114" s="109" t="str">
        <f>IF(C114&lt;&gt;'Area 1'!$H$124,"changed"," ")</f>
        <v xml:space="preserve"> </v>
      </c>
      <c r="N114" s="109" t="str">
        <f>IF(D114&lt;&gt;'Area 1'!$H$124,"changed"," ")</f>
        <v xml:space="preserve"> </v>
      </c>
      <c r="O114" s="109" t="str">
        <f>IF(E114&lt;&gt;'Area 1'!$H$124,"changed"," ")</f>
        <v xml:space="preserve"> </v>
      </c>
      <c r="P114" s="109" t="str">
        <f>IF(F114&lt;&gt;'Area 1'!$H$124,"changed"," ")</f>
        <v xml:space="preserve"> </v>
      </c>
      <c r="Q114" s="109" t="str">
        <f>IF(G114&lt;&gt;'Area 1'!$H$124,"changed"," ")</f>
        <v xml:space="preserve"> </v>
      </c>
      <c r="R114" s="109" t="str">
        <f>IF(H114&lt;&gt;'Area 1'!$H$124,"changed"," ")</f>
        <v xml:space="preserve"> </v>
      </c>
      <c r="S114" s="109" t="str">
        <f>IF(I114&lt;&gt;'Area 1'!$H$124,"changed"," ")</f>
        <v xml:space="preserve"> </v>
      </c>
      <c r="T114" s="109" t="str">
        <f>IF(J114&lt;&gt;'Area 1'!$H$124,"changed"," ")</f>
        <v xml:space="preserve"> </v>
      </c>
      <c r="U114" s="109" t="str">
        <f>IF(K114&lt;&gt;'Area 1'!$H$124,"changed"," ")</f>
        <v xml:space="preserve"> </v>
      </c>
    </row>
    <row r="115" spans="1:21" x14ac:dyDescent="0.35">
      <c r="A115" s="111" t="s">
        <v>29</v>
      </c>
      <c r="B115" s="108">
        <f>'Area 1'!$I$68</f>
        <v>0</v>
      </c>
      <c r="C115" s="108">
        <f>'Area 2'!$I$68</f>
        <v>0</v>
      </c>
      <c r="D115" s="108">
        <f>'Area 3'!$I$68</f>
        <v>0</v>
      </c>
      <c r="E115" s="108">
        <f>'Area 4'!$I$68</f>
        <v>0</v>
      </c>
      <c r="F115" s="108">
        <f>'Area 5'!$I$68</f>
        <v>0</v>
      </c>
      <c r="G115" s="108">
        <f>'Area 6'!$I$68</f>
        <v>0</v>
      </c>
      <c r="H115" s="108">
        <f>'Area 7'!$I$68</f>
        <v>0</v>
      </c>
      <c r="I115" s="108">
        <f>'Area 8'!$I$68</f>
        <v>0</v>
      </c>
      <c r="J115" s="108">
        <f>'Area 9'!$I$68</f>
        <v>0</v>
      </c>
      <c r="K115" s="108">
        <f>'Area 10'!$I$68</f>
        <v>0</v>
      </c>
      <c r="L115" s="109" t="str">
        <f>IF(B115&lt;&gt;'Area 1'!$I$124,"changed"," ")</f>
        <v xml:space="preserve"> </v>
      </c>
      <c r="M115" s="109" t="str">
        <f>IF(C115&lt;&gt;'Area 1'!$I$124,"changed"," ")</f>
        <v xml:space="preserve"> </v>
      </c>
      <c r="N115" s="109" t="str">
        <f>IF(D115&lt;&gt;'Area 1'!$I$124,"changed"," ")</f>
        <v xml:space="preserve"> </v>
      </c>
      <c r="O115" s="109" t="str">
        <f>IF(E115&lt;&gt;'Area 1'!$I$124,"changed"," ")</f>
        <v xml:space="preserve"> </v>
      </c>
      <c r="P115" s="109" t="str">
        <f>IF(F115&lt;&gt;'Area 1'!$I$124,"changed"," ")</f>
        <v xml:space="preserve"> </v>
      </c>
      <c r="Q115" s="109" t="str">
        <f>IF(G115&lt;&gt;'Area 1'!$I$124,"changed"," ")</f>
        <v xml:space="preserve"> </v>
      </c>
      <c r="R115" s="109" t="str">
        <f>IF(H115&lt;&gt;'Area 1'!$I$124,"changed"," ")</f>
        <v xml:space="preserve"> </v>
      </c>
      <c r="S115" s="109" t="str">
        <f>IF(I115&lt;&gt;'Area 1'!$I$124,"changed"," ")</f>
        <v xml:space="preserve"> </v>
      </c>
      <c r="T115" s="109" t="str">
        <f>IF(J115&lt;&gt;'Area 1'!$I$124,"changed"," ")</f>
        <v xml:space="preserve"> </v>
      </c>
      <c r="U115" s="109" t="str">
        <f>IF(K115&lt;&gt;'Area 1'!$I$124,"changed"," ")</f>
        <v xml:space="preserve"> </v>
      </c>
    </row>
    <row r="116" spans="1:21" x14ac:dyDescent="0.35">
      <c r="A116" s="111" t="s">
        <v>30</v>
      </c>
      <c r="B116" s="108">
        <f>'Area 1'!$J$68</f>
        <v>0</v>
      </c>
      <c r="C116" s="108">
        <f>'Area 2'!$J$68</f>
        <v>0</v>
      </c>
      <c r="D116" s="108">
        <f>'Area 3'!$J$68</f>
        <v>0</v>
      </c>
      <c r="E116" s="108">
        <f>'Area 4'!$J$68</f>
        <v>0</v>
      </c>
      <c r="F116" s="108">
        <f>'Area 5'!$J$68</f>
        <v>0</v>
      </c>
      <c r="G116" s="108">
        <f>'Area 6'!$J$68</f>
        <v>0</v>
      </c>
      <c r="H116" s="108">
        <f>'Area 7'!$J$68</f>
        <v>0</v>
      </c>
      <c r="I116" s="108">
        <f>'Area 8'!$J$68</f>
        <v>0</v>
      </c>
      <c r="J116" s="108">
        <f>'Area 9'!$J$68</f>
        <v>0</v>
      </c>
      <c r="K116" s="108">
        <f>'Area 10'!$J$68</f>
        <v>0</v>
      </c>
      <c r="L116" s="109" t="str">
        <f>IF(B116&lt;&gt;'Area 1'!$J$124,"changed"," ")</f>
        <v xml:space="preserve"> </v>
      </c>
      <c r="M116" s="109" t="str">
        <f>IF(C116&lt;&gt;'Area 1'!$J$124,"changed"," ")</f>
        <v xml:space="preserve"> </v>
      </c>
      <c r="N116" s="109" t="str">
        <f>IF(D116&lt;&gt;'Area 1'!$J$124,"changed"," ")</f>
        <v xml:space="preserve"> </v>
      </c>
      <c r="O116" s="109" t="str">
        <f>IF(E116&lt;&gt;'Area 1'!$J$124,"changed"," ")</f>
        <v xml:space="preserve"> </v>
      </c>
      <c r="P116" s="109" t="str">
        <f>IF(F116&lt;&gt;'Area 1'!$J$124,"changed"," ")</f>
        <v xml:space="preserve"> </v>
      </c>
      <c r="Q116" s="109" t="str">
        <f>IF(G116&lt;&gt;'Area 1'!$J$124,"changed"," ")</f>
        <v xml:space="preserve"> </v>
      </c>
      <c r="R116" s="109" t="str">
        <f>IF(H116&lt;&gt;'Area 1'!$J$124,"changed"," ")</f>
        <v xml:space="preserve"> </v>
      </c>
      <c r="S116" s="109" t="str">
        <f>IF(I116&lt;&gt;'Area 1'!$J$124,"changed"," ")</f>
        <v xml:space="preserve"> </v>
      </c>
      <c r="T116" s="109" t="str">
        <f>IF(J116&lt;&gt;'Area 1'!$J$124,"changed"," ")</f>
        <v xml:space="preserve"> </v>
      </c>
      <c r="U116" s="109" t="str">
        <f>IF(K116&lt;&gt;'Area 1'!$J$124,"changed"," ")</f>
        <v xml:space="preserve"> </v>
      </c>
    </row>
    <row r="117" spans="1:21" ht="47" x14ac:dyDescent="0.55000000000000004">
      <c r="A117" s="99" t="s">
        <v>137</v>
      </c>
      <c r="B117" s="108"/>
      <c r="C117" s="108"/>
      <c r="D117" s="108"/>
      <c r="E117" s="108"/>
      <c r="F117" s="108"/>
      <c r="G117" s="108"/>
      <c r="H117" s="108"/>
      <c r="I117" s="108"/>
      <c r="J117" s="108"/>
      <c r="K117" s="108"/>
      <c r="L117" s="108"/>
      <c r="M117" s="108"/>
      <c r="N117" s="108"/>
      <c r="O117" s="108"/>
      <c r="P117" s="108"/>
      <c r="Q117" s="108"/>
      <c r="R117" s="108"/>
      <c r="S117" s="108"/>
      <c r="T117" s="108"/>
      <c r="U117" s="108"/>
    </row>
    <row r="118" spans="1:21" x14ac:dyDescent="0.35">
      <c r="A118" s="103" t="s">
        <v>42</v>
      </c>
      <c r="B118" s="101" t="s">
        <v>109</v>
      </c>
      <c r="C118" s="101" t="s">
        <v>110</v>
      </c>
      <c r="D118" s="101" t="s">
        <v>111</v>
      </c>
      <c r="E118" s="101" t="s">
        <v>112</v>
      </c>
      <c r="F118" s="101" t="s">
        <v>113</v>
      </c>
      <c r="G118" s="101" t="s">
        <v>114</v>
      </c>
      <c r="H118" s="101" t="s">
        <v>115</v>
      </c>
      <c r="I118" s="101" t="s">
        <v>116</v>
      </c>
      <c r="J118" s="101" t="s">
        <v>117</v>
      </c>
      <c r="K118" s="101" t="s">
        <v>118</v>
      </c>
      <c r="L118" s="101" t="s">
        <v>120</v>
      </c>
      <c r="M118" s="103" t="s">
        <v>121</v>
      </c>
      <c r="N118" s="101" t="s">
        <v>122</v>
      </c>
      <c r="O118" s="103" t="s">
        <v>123</v>
      </c>
      <c r="P118" s="101" t="s">
        <v>124</v>
      </c>
      <c r="Q118" s="103" t="s">
        <v>125</v>
      </c>
      <c r="R118" s="101" t="s">
        <v>126</v>
      </c>
      <c r="S118" s="103" t="s">
        <v>127</v>
      </c>
      <c r="T118" s="101" t="s">
        <v>128</v>
      </c>
      <c r="U118" s="101" t="s">
        <v>129</v>
      </c>
    </row>
    <row r="119" spans="1:21" x14ac:dyDescent="0.35">
      <c r="A119" s="111" t="s">
        <v>38</v>
      </c>
      <c r="B119" s="49">
        <f>'Area 1'!$B$92</f>
        <v>0.9</v>
      </c>
      <c r="C119" s="49">
        <f>'Area 2'!$B$92</f>
        <v>0.9</v>
      </c>
      <c r="D119" s="49">
        <f>'Area 3'!$B$92</f>
        <v>0.9</v>
      </c>
      <c r="E119" s="49">
        <f>'Area 4'!$B$92</f>
        <v>0.9</v>
      </c>
      <c r="F119" s="49">
        <f>'Area 5'!$B$92</f>
        <v>0.9</v>
      </c>
      <c r="G119" s="49">
        <f>'Area 6'!$B$92</f>
        <v>0.9</v>
      </c>
      <c r="H119" s="49">
        <f>'Area 7'!$B$92</f>
        <v>0.9</v>
      </c>
      <c r="I119" s="49">
        <f>'Area 8'!$B$92</f>
        <v>0.9</v>
      </c>
      <c r="J119" s="49">
        <f>'Area 9'!$B$92</f>
        <v>0.9</v>
      </c>
      <c r="K119" s="49">
        <f>'Area 10'!$B$92</f>
        <v>0.9</v>
      </c>
      <c r="L119" s="109" t="str">
        <f>IF(B119&lt;&gt;'Area 1'!$B$123,"changed"," ")</f>
        <v xml:space="preserve"> </v>
      </c>
      <c r="M119" s="109" t="str">
        <f>IF(C119&lt;&gt;'Area 1'!$B$123,"changed"," ")</f>
        <v xml:space="preserve"> </v>
      </c>
      <c r="N119" s="109" t="str">
        <f>IF(D119&lt;&gt;'Area 1'!$B$123,"changed"," ")</f>
        <v xml:space="preserve"> </v>
      </c>
      <c r="O119" s="109" t="str">
        <f>IF(E119&lt;&gt;'Area 1'!$B$123,"changed"," ")</f>
        <v xml:space="preserve"> </v>
      </c>
      <c r="P119" s="109" t="str">
        <f>IF(F119&lt;&gt;'Area 1'!$B$123,"changed"," ")</f>
        <v xml:space="preserve"> </v>
      </c>
      <c r="Q119" s="109" t="str">
        <f>IF(G119&lt;&gt;'Area 1'!$B$123,"changed"," ")</f>
        <v xml:space="preserve"> </v>
      </c>
      <c r="R119" s="109" t="str">
        <f>IF(H119&lt;&gt;'Area 1'!$B$123,"changed"," ")</f>
        <v xml:space="preserve"> </v>
      </c>
      <c r="S119" s="109" t="str">
        <f>IF(I119&lt;&gt;'Area 1'!$B$123,"changed"," ")</f>
        <v xml:space="preserve"> </v>
      </c>
      <c r="T119" s="109" t="str">
        <f>IF(J119&lt;&gt;'Area 1'!$B$123,"changed"," ")</f>
        <v xml:space="preserve"> </v>
      </c>
      <c r="U119" s="109" t="str">
        <f>IF(K119&lt;&gt;'Area 1'!$B$123,"changed"," ")</f>
        <v xml:space="preserve"> </v>
      </c>
    </row>
    <row r="120" spans="1:21" ht="29" x14ac:dyDescent="0.35">
      <c r="A120" s="112" t="s">
        <v>46</v>
      </c>
      <c r="B120" s="49">
        <f>'Area 1'!$C$92</f>
        <v>0.9</v>
      </c>
      <c r="C120" s="49">
        <f>'Area 2'!$C$92</f>
        <v>0.9</v>
      </c>
      <c r="D120" s="49">
        <f>'Area 3'!$C$92</f>
        <v>0.9</v>
      </c>
      <c r="E120" s="49">
        <f>'Area 4'!$C$92</f>
        <v>0.9</v>
      </c>
      <c r="F120" s="49">
        <f>'Area 5'!$C$92</f>
        <v>0.9</v>
      </c>
      <c r="G120" s="49">
        <f>'Area 6'!$C$92</f>
        <v>0.9</v>
      </c>
      <c r="H120" s="49">
        <f>'Area 7'!$C$92</f>
        <v>0.9</v>
      </c>
      <c r="I120" s="49">
        <f>'Area 8'!$C$92</f>
        <v>0.9</v>
      </c>
      <c r="J120" s="49">
        <f>'Area 9'!$C$92</f>
        <v>0.9</v>
      </c>
      <c r="K120" s="49">
        <f>'Area 10'!$C$92</f>
        <v>0.9</v>
      </c>
      <c r="L120" s="109" t="str">
        <f>IF(B120&lt;&gt;'Area 1'!$C$123,"changed"," ")</f>
        <v xml:space="preserve"> </v>
      </c>
      <c r="M120" s="109" t="str">
        <f>IF(C120&lt;&gt;'Area 1'!$C$123,"changed"," ")</f>
        <v xml:space="preserve"> </v>
      </c>
      <c r="N120" s="109" t="str">
        <f>IF(D120&lt;&gt;'Area 1'!$C$123,"changed"," ")</f>
        <v xml:space="preserve"> </v>
      </c>
      <c r="O120" s="109" t="str">
        <f>IF(E120&lt;&gt;'Area 1'!$C$123,"changed"," ")</f>
        <v xml:space="preserve"> </v>
      </c>
      <c r="P120" s="109" t="str">
        <f>IF(F120&lt;&gt;'Area 1'!$C$123,"changed"," ")</f>
        <v xml:space="preserve"> </v>
      </c>
      <c r="Q120" s="109" t="str">
        <f>IF(G120&lt;&gt;'Area 1'!$C$123,"changed"," ")</f>
        <v xml:space="preserve"> </v>
      </c>
      <c r="R120" s="109" t="str">
        <f>IF(H120&lt;&gt;'Area 1'!$C$123,"changed"," ")</f>
        <v xml:space="preserve"> </v>
      </c>
      <c r="S120" s="109" t="str">
        <f>IF(I120&lt;&gt;'Area 1'!$C$123,"changed"," ")</f>
        <v xml:space="preserve"> </v>
      </c>
      <c r="T120" s="109" t="str">
        <f>IF(J120&lt;&gt;'Area 1'!$C$123,"changed"," ")</f>
        <v xml:space="preserve"> </v>
      </c>
      <c r="U120" s="109" t="str">
        <f>IF(K120&lt;&gt;'Area 1'!$C$123,"changed"," ")</f>
        <v xml:space="preserve"> </v>
      </c>
    </row>
    <row r="121" spans="1:21" x14ac:dyDescent="0.35">
      <c r="A121" s="13" t="s">
        <v>24</v>
      </c>
      <c r="B121" s="49">
        <f>'Area 1'!$D$92</f>
        <v>0.9</v>
      </c>
      <c r="C121" s="49">
        <f>'Area 2'!$D$92</f>
        <v>0.9</v>
      </c>
      <c r="D121" s="49">
        <f>'Area 3'!$D$92</f>
        <v>0.9</v>
      </c>
      <c r="E121" s="49">
        <f>'Area 4'!$D$92</f>
        <v>0.9</v>
      </c>
      <c r="F121" s="49">
        <f>'Area 5'!$D$92</f>
        <v>0.9</v>
      </c>
      <c r="G121" s="49">
        <f>'Area 6'!$D$92</f>
        <v>0.9</v>
      </c>
      <c r="H121" s="49">
        <f>'Area 7'!$D$92</f>
        <v>0.9</v>
      </c>
      <c r="I121" s="49">
        <f>'Area 8'!$D$92</f>
        <v>0.9</v>
      </c>
      <c r="J121" s="49">
        <f>'Area 9'!$D$92</f>
        <v>0.9</v>
      </c>
      <c r="K121" s="49">
        <f>'Area 10'!$D$92</f>
        <v>0.9</v>
      </c>
      <c r="L121" s="109" t="str">
        <f>IF(B121&lt;&gt;'Area 1'!$D$123,"changed"," ")</f>
        <v xml:space="preserve"> </v>
      </c>
      <c r="M121" s="109" t="str">
        <f>IF(C121&lt;&gt;'Area 1'!$D$123,"changed"," ")</f>
        <v xml:space="preserve"> </v>
      </c>
      <c r="N121" s="109" t="str">
        <f>IF(D121&lt;&gt;'Area 1'!$D$123,"changed"," ")</f>
        <v xml:space="preserve"> </v>
      </c>
      <c r="O121" s="109" t="str">
        <f>IF(E121&lt;&gt;'Area 1'!$D$123,"changed"," ")</f>
        <v xml:space="preserve"> </v>
      </c>
      <c r="P121" s="109" t="str">
        <f>IF(F121&lt;&gt;'Area 1'!$D$123,"changed"," ")</f>
        <v xml:space="preserve"> </v>
      </c>
      <c r="Q121" s="109" t="str">
        <f>IF(G121&lt;&gt;'Area 1'!$D$123,"changed"," ")</f>
        <v xml:space="preserve"> </v>
      </c>
      <c r="R121" s="109" t="str">
        <f>IF(H121&lt;&gt;'Area 1'!$D$123,"changed"," ")</f>
        <v xml:space="preserve"> </v>
      </c>
      <c r="S121" s="109" t="str">
        <f>IF(I121&lt;&gt;'Area 1'!$D$123,"changed"," ")</f>
        <v xml:space="preserve"> </v>
      </c>
      <c r="T121" s="109" t="str">
        <f>IF(J121&lt;&gt;'Area 1'!$D$123,"changed"," ")</f>
        <v xml:space="preserve"> </v>
      </c>
      <c r="U121" s="109" t="str">
        <f>IF(K121&lt;&gt;'Area 1'!$D$123,"changed"," ")</f>
        <v xml:space="preserve"> </v>
      </c>
    </row>
    <row r="122" spans="1:21" x14ac:dyDescent="0.35">
      <c r="A122" s="111" t="s">
        <v>25</v>
      </c>
      <c r="B122" s="49">
        <f>'Area 1'!$E$92</f>
        <v>0.9</v>
      </c>
      <c r="C122" s="49">
        <f>'Area 2'!$E$92</f>
        <v>0.9</v>
      </c>
      <c r="D122" s="49">
        <f>'Area 3'!$E$92</f>
        <v>0.9</v>
      </c>
      <c r="E122" s="49">
        <f>'Area 4'!$E$92</f>
        <v>0.9</v>
      </c>
      <c r="F122" s="49">
        <f>'Area 5'!$E$92</f>
        <v>0.9</v>
      </c>
      <c r="G122" s="49">
        <f>'Area 6'!$E$92</f>
        <v>0.9</v>
      </c>
      <c r="H122" s="49">
        <f>'Area 7'!$E$92</f>
        <v>0.9</v>
      </c>
      <c r="I122" s="49">
        <f>'Area 8'!$E$92</f>
        <v>0.9</v>
      </c>
      <c r="J122" s="49">
        <f>'Area 9'!$E$92</f>
        <v>0.9</v>
      </c>
      <c r="K122" s="49">
        <f>'Area 10'!$E$92</f>
        <v>0.9</v>
      </c>
      <c r="L122" s="109" t="str">
        <f>IF(B122&lt;&gt;'Area 1'!$E$123,"changed"," ")</f>
        <v xml:space="preserve"> </v>
      </c>
      <c r="M122" s="109" t="str">
        <f>IF(C122&lt;&gt;'Area 1'!$E$123,"changed"," ")</f>
        <v xml:space="preserve"> </v>
      </c>
      <c r="N122" s="109" t="str">
        <f>IF(D122&lt;&gt;'Area 1'!$E$123,"changed"," ")</f>
        <v xml:space="preserve"> </v>
      </c>
      <c r="O122" s="109" t="str">
        <f>IF(E122&lt;&gt;'Area 1'!$E$123,"changed"," ")</f>
        <v xml:space="preserve"> </v>
      </c>
      <c r="P122" s="109" t="str">
        <f>IF(F122&lt;&gt;'Area 1'!$E$123,"changed"," ")</f>
        <v xml:space="preserve"> </v>
      </c>
      <c r="Q122" s="109" t="str">
        <f>IF(G122&lt;&gt;'Area 1'!$E$123,"changed"," ")</f>
        <v xml:space="preserve"> </v>
      </c>
      <c r="R122" s="109" t="str">
        <f>IF(H122&lt;&gt;'Area 1'!$E$123,"changed"," ")</f>
        <v xml:space="preserve"> </v>
      </c>
      <c r="S122" s="109" t="str">
        <f>IF(I122&lt;&gt;'Area 1'!$E$123,"changed"," ")</f>
        <v xml:space="preserve"> </v>
      </c>
      <c r="T122" s="109" t="str">
        <f>IF(J122&lt;&gt;'Area 1'!$E$123,"changed"," ")</f>
        <v xml:space="preserve"> </v>
      </c>
      <c r="U122" s="109" t="str">
        <f>IF(K122&lt;&gt;'Area 1'!$E$123,"changed"," ")</f>
        <v xml:space="preserve"> </v>
      </c>
    </row>
    <row r="123" spans="1:21" x14ac:dyDescent="0.35">
      <c r="A123" s="111" t="s">
        <v>40</v>
      </c>
      <c r="B123" s="49">
        <f>'Area 1'!$F$92</f>
        <v>0.9</v>
      </c>
      <c r="C123" s="49">
        <f>'Area 2'!$F$92</f>
        <v>0.9</v>
      </c>
      <c r="D123" s="49">
        <f>'Area 3'!$F$92</f>
        <v>0.9</v>
      </c>
      <c r="E123" s="49">
        <f>'Area 4'!$F$92</f>
        <v>0.9</v>
      </c>
      <c r="F123" s="49">
        <f>'Area 5'!$F$92</f>
        <v>0.9</v>
      </c>
      <c r="G123" s="49">
        <f>'Area 6'!$F$92</f>
        <v>0.9</v>
      </c>
      <c r="H123" s="49">
        <f>'Area 7'!$F$92</f>
        <v>0.9</v>
      </c>
      <c r="I123" s="49">
        <f>'Area 8'!$F$92</f>
        <v>0.9</v>
      </c>
      <c r="J123" s="49">
        <f>'Area 9'!$F$92</f>
        <v>0.9</v>
      </c>
      <c r="K123" s="49">
        <f>'Area 10'!$F$92</f>
        <v>0.9</v>
      </c>
      <c r="L123" s="109" t="str">
        <f>IF(B123&lt;&gt;'Area 1'!$F$123,"changed"," ")</f>
        <v xml:space="preserve"> </v>
      </c>
      <c r="M123" s="109" t="str">
        <f>IF(C123&lt;&gt;'Area 1'!$F$123,"changed"," ")</f>
        <v xml:space="preserve"> </v>
      </c>
      <c r="N123" s="109" t="str">
        <f>IF(D123&lt;&gt;'Area 1'!$F$123,"changed"," ")</f>
        <v xml:space="preserve"> </v>
      </c>
      <c r="O123" s="109" t="str">
        <f>IF(E123&lt;&gt;'Area 1'!$F$123,"changed"," ")</f>
        <v xml:space="preserve"> </v>
      </c>
      <c r="P123" s="109" t="str">
        <f>IF(F123&lt;&gt;'Area 1'!$F$123,"changed"," ")</f>
        <v xml:space="preserve"> </v>
      </c>
      <c r="Q123" s="109" t="str">
        <f>IF(G123&lt;&gt;'Area 1'!$F$123,"changed"," ")</f>
        <v xml:space="preserve"> </v>
      </c>
      <c r="R123" s="109" t="str">
        <f>IF(H123&lt;&gt;'Area 1'!$F$123,"changed"," ")</f>
        <v xml:space="preserve"> </v>
      </c>
      <c r="S123" s="109" t="str">
        <f>IF(I123&lt;&gt;'Area 1'!$F$123,"changed"," ")</f>
        <v xml:space="preserve"> </v>
      </c>
      <c r="T123" s="109" t="str">
        <f>IF(J123&lt;&gt;'Area 1'!$F$123,"changed"," ")</f>
        <v xml:space="preserve"> </v>
      </c>
      <c r="U123" s="109" t="str">
        <f>IF(K123&lt;&gt;'Area 1'!$F$123,"changed"," ")</f>
        <v xml:space="preserve"> </v>
      </c>
    </row>
    <row r="124" spans="1:21" x14ac:dyDescent="0.35">
      <c r="A124" s="111" t="s">
        <v>27</v>
      </c>
      <c r="B124" s="49">
        <f>'Area 1'!$G$92</f>
        <v>0.9</v>
      </c>
      <c r="C124" s="49">
        <f>'Area 2'!$G$92</f>
        <v>0.9</v>
      </c>
      <c r="D124" s="49">
        <f>'Area 3'!$G$92</f>
        <v>0.9</v>
      </c>
      <c r="E124" s="49">
        <f>'Area 4'!$G$92</f>
        <v>0.9</v>
      </c>
      <c r="F124" s="49">
        <f>'Area 5'!$G$92</f>
        <v>0.9</v>
      </c>
      <c r="G124" s="49">
        <f>'Area 6'!$G$92</f>
        <v>0.9</v>
      </c>
      <c r="H124" s="49">
        <f>'Area 7'!$G$92</f>
        <v>0.9</v>
      </c>
      <c r="I124" s="49">
        <f>'Area 8'!$G$92</f>
        <v>0.9</v>
      </c>
      <c r="J124" s="49">
        <f>'Area 9'!$G$92</f>
        <v>0.9</v>
      </c>
      <c r="K124" s="49">
        <f>'Area 10'!$G$92</f>
        <v>0.9</v>
      </c>
      <c r="L124" s="109" t="str">
        <f>IF(B124&lt;&gt;'Area 1'!$G$123,"changed"," ")</f>
        <v xml:space="preserve"> </v>
      </c>
      <c r="M124" s="109" t="str">
        <f>IF(C124&lt;&gt;'Area 1'!$G$123,"changed"," ")</f>
        <v xml:space="preserve"> </v>
      </c>
      <c r="N124" s="109" t="str">
        <f>IF(D124&lt;&gt;'Area 1'!$G$123,"changed"," ")</f>
        <v xml:space="preserve"> </v>
      </c>
      <c r="O124" s="109" t="str">
        <f>IF(E124&lt;&gt;'Area 1'!$G$123,"changed"," ")</f>
        <v xml:space="preserve"> </v>
      </c>
      <c r="P124" s="109" t="str">
        <f>IF(F124&lt;&gt;'Area 1'!$G$123,"changed"," ")</f>
        <v xml:space="preserve"> </v>
      </c>
      <c r="Q124" s="109" t="str">
        <f>IF(G124&lt;&gt;'Area 1'!$G$123,"changed"," ")</f>
        <v xml:space="preserve"> </v>
      </c>
      <c r="R124" s="109" t="str">
        <f>IF(H124&lt;&gt;'Area 1'!$G$123,"changed"," ")</f>
        <v xml:space="preserve"> </v>
      </c>
      <c r="S124" s="109" t="str">
        <f>IF(I124&lt;&gt;'Area 1'!$G$123,"changed"," ")</f>
        <v xml:space="preserve"> </v>
      </c>
      <c r="T124" s="109" t="str">
        <f>IF(J124&lt;&gt;'Area 1'!$G$123,"changed"," ")</f>
        <v xml:space="preserve"> </v>
      </c>
      <c r="U124" s="109" t="str">
        <f>IF(K124&lt;&gt;'Area 1'!$G$123,"changed"," ")</f>
        <v xml:space="preserve"> </v>
      </c>
    </row>
    <row r="125" spans="1:21" x14ac:dyDescent="0.35">
      <c r="A125" s="111" t="s">
        <v>28</v>
      </c>
      <c r="B125" s="49">
        <f>'Area 1'!$H$92</f>
        <v>0.9</v>
      </c>
      <c r="C125" s="49">
        <f>'Area 2'!$H$92</f>
        <v>0.9</v>
      </c>
      <c r="D125" s="49">
        <f>'Area 3'!$H$92</f>
        <v>0.9</v>
      </c>
      <c r="E125" s="49">
        <f>'Area 4'!$H$92</f>
        <v>0.9</v>
      </c>
      <c r="F125" s="49">
        <f>'Area 5'!$H$92</f>
        <v>0.9</v>
      </c>
      <c r="G125" s="49">
        <f>'Area 6'!$H$92</f>
        <v>0.9</v>
      </c>
      <c r="H125" s="49">
        <f>'Area 7'!$H$92</f>
        <v>0.9</v>
      </c>
      <c r="I125" s="49">
        <f>'Area 8'!$H$92</f>
        <v>0.9</v>
      </c>
      <c r="J125" s="49">
        <f>'Area 9'!$H$92</f>
        <v>0.9</v>
      </c>
      <c r="K125" s="49">
        <f>'Area 10'!$H$92</f>
        <v>0.9</v>
      </c>
      <c r="L125" s="109" t="str">
        <f>IF(B125&lt;&gt;'Area 1'!$H$123,"changed"," ")</f>
        <v xml:space="preserve"> </v>
      </c>
      <c r="M125" s="109" t="str">
        <f>IF(C125&lt;&gt;'Area 1'!$H$123,"changed"," ")</f>
        <v xml:space="preserve"> </v>
      </c>
      <c r="N125" s="109" t="str">
        <f>IF(D125&lt;&gt;'Area 1'!$H$123,"changed"," ")</f>
        <v xml:space="preserve"> </v>
      </c>
      <c r="O125" s="109" t="str">
        <f>IF(E125&lt;&gt;'Area 1'!$H$123,"changed"," ")</f>
        <v xml:space="preserve"> </v>
      </c>
      <c r="P125" s="109" t="str">
        <f>IF(F125&lt;&gt;'Area 1'!$H$123,"changed"," ")</f>
        <v xml:space="preserve"> </v>
      </c>
      <c r="Q125" s="109" t="str">
        <f>IF(G125&lt;&gt;'Area 1'!$H$123,"changed"," ")</f>
        <v xml:space="preserve"> </v>
      </c>
      <c r="R125" s="109" t="str">
        <f>IF(H125&lt;&gt;'Area 1'!$H$123,"changed"," ")</f>
        <v xml:space="preserve"> </v>
      </c>
      <c r="S125" s="109" t="str">
        <f>IF(I125&lt;&gt;'Area 1'!$H$123,"changed"," ")</f>
        <v xml:space="preserve"> </v>
      </c>
      <c r="T125" s="109" t="str">
        <f>IF(J125&lt;&gt;'Area 1'!$H$123,"changed"," ")</f>
        <v xml:space="preserve"> </v>
      </c>
      <c r="U125" s="109" t="str">
        <f>IF(K125&lt;&gt;'Area 1'!$H$123,"changed"," ")</f>
        <v xml:space="preserve"> </v>
      </c>
    </row>
    <row r="126" spans="1:21" x14ac:dyDescent="0.35">
      <c r="A126" s="111" t="s">
        <v>29</v>
      </c>
      <c r="B126" s="49">
        <f>'Area 1'!$I$92</f>
        <v>1</v>
      </c>
      <c r="C126" s="49">
        <f>'Area 2'!$I$92</f>
        <v>1</v>
      </c>
      <c r="D126" s="49">
        <f>'Area 3'!$I$92</f>
        <v>1</v>
      </c>
      <c r="E126" s="49">
        <f>'Area 4'!$I$92</f>
        <v>1</v>
      </c>
      <c r="F126" s="49">
        <f>'Area 5'!$I$92</f>
        <v>1</v>
      </c>
      <c r="G126" s="49">
        <f>'Area 6'!$I$92</f>
        <v>1</v>
      </c>
      <c r="H126" s="49">
        <f>'Area 7'!$I$92</f>
        <v>1</v>
      </c>
      <c r="I126" s="49">
        <f>'Area 8'!$I$92</f>
        <v>1</v>
      </c>
      <c r="J126" s="49">
        <f>'Area 9'!$I$92</f>
        <v>1</v>
      </c>
      <c r="K126" s="49">
        <f>'Area 10'!$I$92</f>
        <v>1</v>
      </c>
      <c r="L126" s="109" t="str">
        <f>IF(B126&lt;&gt;'Area 1'!$I$123,"changed"," ")</f>
        <v xml:space="preserve"> </v>
      </c>
      <c r="M126" s="109" t="str">
        <f>IF(C126&lt;&gt;'Area 1'!$I$123,"changed"," ")</f>
        <v xml:space="preserve"> </v>
      </c>
      <c r="N126" s="109" t="str">
        <f>IF(D126&lt;&gt;'Area 1'!$I$123,"changed"," ")</f>
        <v xml:space="preserve"> </v>
      </c>
      <c r="O126" s="109" t="str">
        <f>IF(E126&lt;&gt;'Area 1'!$I$123,"changed"," ")</f>
        <v xml:space="preserve"> </v>
      </c>
      <c r="P126" s="109" t="str">
        <f>IF(F126&lt;&gt;'Area 1'!$I$123,"changed"," ")</f>
        <v xml:space="preserve"> </v>
      </c>
      <c r="Q126" s="109" t="str">
        <f>IF(G126&lt;&gt;'Area 1'!$I$123,"changed"," ")</f>
        <v xml:space="preserve"> </v>
      </c>
      <c r="R126" s="109" t="str">
        <f>IF(H126&lt;&gt;'Area 1'!$I$123,"changed"," ")</f>
        <v xml:space="preserve"> </v>
      </c>
      <c r="S126" s="109" t="str">
        <f>IF(I126&lt;&gt;'Area 1'!$I$123,"changed"," ")</f>
        <v xml:space="preserve"> </v>
      </c>
      <c r="T126" s="109" t="str">
        <f>IF(J126&lt;&gt;'Area 1'!$I$123,"changed"," ")</f>
        <v xml:space="preserve"> </v>
      </c>
      <c r="U126" s="109" t="str">
        <f>IF(K126&lt;&gt;'Area 1'!$I$123,"changed"," ")</f>
        <v xml:space="preserve"> </v>
      </c>
    </row>
    <row r="127" spans="1:21" x14ac:dyDescent="0.35">
      <c r="A127" s="111" t="s">
        <v>30</v>
      </c>
      <c r="B127" s="49">
        <f>'Area 1'!$J$92</f>
        <v>1</v>
      </c>
      <c r="C127" s="49">
        <f>'Area 2'!$J$92</f>
        <v>1</v>
      </c>
      <c r="D127" s="49">
        <f>'Area 3'!$J$92</f>
        <v>1</v>
      </c>
      <c r="E127" s="49">
        <f>'Area 4'!$J$92</f>
        <v>1</v>
      </c>
      <c r="F127" s="49">
        <f>'Area 5'!$J$92</f>
        <v>1</v>
      </c>
      <c r="G127" s="49">
        <f>'Area 6'!$J$92</f>
        <v>1</v>
      </c>
      <c r="H127" s="49">
        <f>'Area 7'!$J$92</f>
        <v>1</v>
      </c>
      <c r="I127" s="49">
        <f>'Area 8'!$J$92</f>
        <v>1</v>
      </c>
      <c r="J127" s="49">
        <f>'Area 9'!$J$92</f>
        <v>1</v>
      </c>
      <c r="K127" s="49">
        <f>'Area 10'!$J$92</f>
        <v>1</v>
      </c>
      <c r="L127" s="109" t="str">
        <f>IF(B127&lt;&gt;'Area 1'!$J$123,"changed"," ")</f>
        <v xml:space="preserve"> </v>
      </c>
      <c r="M127" s="109" t="str">
        <f>IF(C127&lt;&gt;'Area 1'!$J$123,"changed"," ")</f>
        <v xml:space="preserve"> </v>
      </c>
      <c r="N127" s="109" t="str">
        <f>IF(D127&lt;&gt;'Area 1'!$J$123,"changed"," ")</f>
        <v xml:space="preserve"> </v>
      </c>
      <c r="O127" s="109" t="str">
        <f>IF(E127&lt;&gt;'Area 1'!$J$123,"changed"," ")</f>
        <v xml:space="preserve"> </v>
      </c>
      <c r="P127" s="109" t="str">
        <f>IF(F127&lt;&gt;'Area 1'!$J$123,"changed"," ")</f>
        <v xml:space="preserve"> </v>
      </c>
      <c r="Q127" s="109" t="str">
        <f>IF(G127&lt;&gt;'Area 1'!$J$123,"changed"," ")</f>
        <v xml:space="preserve"> </v>
      </c>
      <c r="R127" s="109" t="str">
        <f>IF(H127&lt;&gt;'Area 1'!$J$123,"changed"," ")</f>
        <v xml:space="preserve"> </v>
      </c>
      <c r="S127" s="109" t="str">
        <f>IF(I127&lt;&gt;'Area 1'!$J$123,"changed"," ")</f>
        <v xml:space="preserve"> </v>
      </c>
      <c r="T127" s="109" t="str">
        <f>IF(J127&lt;&gt;'Area 1'!$J$123,"changed"," ")</f>
        <v xml:space="preserve"> </v>
      </c>
      <c r="U127" s="109" t="str">
        <f>IF(K127&lt;&gt;'Area 1'!$J$123,"changed"," ")</f>
        <v xml:space="preserve"> </v>
      </c>
    </row>
    <row r="128" spans="1:21" ht="47" x14ac:dyDescent="0.55000000000000004">
      <c r="A128" s="99" t="s">
        <v>138</v>
      </c>
      <c r="B128" s="108"/>
      <c r="C128" s="108"/>
      <c r="D128" s="108"/>
      <c r="E128" s="108"/>
      <c r="F128" s="108"/>
      <c r="G128" s="108"/>
      <c r="H128" s="108"/>
      <c r="I128" s="108"/>
      <c r="J128" s="108"/>
      <c r="K128" s="108"/>
      <c r="L128" s="108"/>
      <c r="M128" s="108"/>
      <c r="N128" s="108"/>
      <c r="O128" s="108"/>
      <c r="P128" s="108"/>
      <c r="Q128" s="108"/>
      <c r="R128" s="108"/>
      <c r="S128" s="108"/>
      <c r="T128" s="108"/>
      <c r="U128" s="108"/>
    </row>
    <row r="129" spans="1:21" x14ac:dyDescent="0.35">
      <c r="A129" s="103" t="s">
        <v>42</v>
      </c>
      <c r="B129" s="101" t="s">
        <v>109</v>
      </c>
      <c r="C129" s="101" t="s">
        <v>110</v>
      </c>
      <c r="D129" s="101" t="s">
        <v>111</v>
      </c>
      <c r="E129" s="101" t="s">
        <v>112</v>
      </c>
      <c r="F129" s="101" t="s">
        <v>113</v>
      </c>
      <c r="G129" s="101" t="s">
        <v>114</v>
      </c>
      <c r="H129" s="101" t="s">
        <v>115</v>
      </c>
      <c r="I129" s="101" t="s">
        <v>116</v>
      </c>
      <c r="J129" s="101" t="s">
        <v>117</v>
      </c>
      <c r="K129" s="101" t="s">
        <v>118</v>
      </c>
      <c r="L129" s="101" t="s">
        <v>120</v>
      </c>
      <c r="M129" s="103" t="s">
        <v>121</v>
      </c>
      <c r="N129" s="101" t="s">
        <v>122</v>
      </c>
      <c r="O129" s="103" t="s">
        <v>123</v>
      </c>
      <c r="P129" s="101" t="s">
        <v>124</v>
      </c>
      <c r="Q129" s="103" t="s">
        <v>125</v>
      </c>
      <c r="R129" s="101" t="s">
        <v>126</v>
      </c>
      <c r="S129" s="103" t="s">
        <v>127</v>
      </c>
      <c r="T129" s="101" t="s">
        <v>128</v>
      </c>
      <c r="U129" s="101" t="s">
        <v>129</v>
      </c>
    </row>
    <row r="130" spans="1:21" x14ac:dyDescent="0.35">
      <c r="A130" s="111" t="s">
        <v>38</v>
      </c>
      <c r="B130" s="49">
        <f>'Area 1'!$B$93</f>
        <v>0.2</v>
      </c>
      <c r="C130" s="49">
        <f>'Area 2'!$B$93</f>
        <v>0.2</v>
      </c>
      <c r="D130" s="49">
        <f>'Area 3'!$B$93</f>
        <v>0.2</v>
      </c>
      <c r="E130" s="49">
        <f>'Area 4'!$B$93</f>
        <v>0.2</v>
      </c>
      <c r="F130" s="49">
        <f>'Area 5'!$B$93</f>
        <v>0.2</v>
      </c>
      <c r="G130" s="49">
        <f>'Area 6'!$B$93</f>
        <v>0.2</v>
      </c>
      <c r="H130" s="49">
        <f>'Area 7'!$B$93</f>
        <v>0.2</v>
      </c>
      <c r="I130" s="49">
        <f>'Area 8'!$B$93</f>
        <v>0.2</v>
      </c>
      <c r="J130" s="49">
        <f>'Area 9'!$B$93</f>
        <v>0.2</v>
      </c>
      <c r="K130" s="49">
        <f>'Area 10'!$B$93</f>
        <v>0.2</v>
      </c>
      <c r="L130" s="109" t="str">
        <f>IF(B130&lt;&gt;'Area 1'!$B$124,"changed"," ")</f>
        <v xml:space="preserve"> </v>
      </c>
      <c r="M130" s="109" t="str">
        <f>IF(C130&lt;&gt;'Area 1'!$B$124,"changed"," ")</f>
        <v xml:space="preserve"> </v>
      </c>
      <c r="N130" s="109" t="str">
        <f>IF(D130&lt;&gt;'Area 1'!$B$124,"changed"," ")</f>
        <v xml:space="preserve"> </v>
      </c>
      <c r="O130" s="109" t="str">
        <f>IF(E130&lt;&gt;'Area 1'!$B$124,"changed"," ")</f>
        <v xml:space="preserve"> </v>
      </c>
      <c r="P130" s="109" t="str">
        <f>IF(F130&lt;&gt;'Area 1'!$B$124,"changed"," ")</f>
        <v xml:space="preserve"> </v>
      </c>
      <c r="Q130" s="109" t="str">
        <f>IF(G130&lt;&gt;'Area 1'!$B$124,"changed"," ")</f>
        <v xml:space="preserve"> </v>
      </c>
      <c r="R130" s="109" t="str">
        <f>IF(H130&lt;&gt;'Area 1'!$B$124,"changed"," ")</f>
        <v xml:space="preserve"> </v>
      </c>
      <c r="S130" s="109" t="str">
        <f>IF(I130&lt;&gt;'Area 1'!$B$124,"changed"," ")</f>
        <v xml:space="preserve"> </v>
      </c>
      <c r="T130" s="109" t="str">
        <f>IF(J130&lt;&gt;'Area 1'!$B$124,"changed"," ")</f>
        <v xml:space="preserve"> </v>
      </c>
      <c r="U130" s="109" t="str">
        <f>IF(K130&lt;&gt;'Area 1'!$B$124,"changed"," ")</f>
        <v xml:space="preserve"> </v>
      </c>
    </row>
    <row r="131" spans="1:21" ht="29" x14ac:dyDescent="0.35">
      <c r="A131" s="112" t="s">
        <v>46</v>
      </c>
      <c r="B131" s="49">
        <f>'Area 1'!$C$93</f>
        <v>0.9</v>
      </c>
      <c r="C131" s="49">
        <f>'Area 2'!$C$93</f>
        <v>0.9</v>
      </c>
      <c r="D131" s="49">
        <f>'Area 3'!$C$93</f>
        <v>0.9</v>
      </c>
      <c r="E131" s="49">
        <f>'Area 4'!$C$93</f>
        <v>0.9</v>
      </c>
      <c r="F131" s="49">
        <f>'Area 5'!$C$93</f>
        <v>0.9</v>
      </c>
      <c r="G131" s="49">
        <f>'Area 6'!$C$93</f>
        <v>0.9</v>
      </c>
      <c r="H131" s="49">
        <f>'Area 7'!$C$93</f>
        <v>0.9</v>
      </c>
      <c r="I131" s="49">
        <f>'Area 8'!$C$93</f>
        <v>0.9</v>
      </c>
      <c r="J131" s="49">
        <f>'Area 9'!$C$93</f>
        <v>0.9</v>
      </c>
      <c r="K131" s="49">
        <f>'Area 10'!$C$93</f>
        <v>0.9</v>
      </c>
      <c r="L131" s="109" t="str">
        <f>IF(B131&lt;&gt;'Area 1'!$C$124,"changed"," ")</f>
        <v xml:space="preserve"> </v>
      </c>
      <c r="M131" s="109" t="str">
        <f>IF(C131&lt;&gt;'Area 1'!$C$124,"changed"," ")</f>
        <v xml:space="preserve"> </v>
      </c>
      <c r="N131" s="109" t="str">
        <f>IF(D131&lt;&gt;'Area 1'!$C$124,"changed"," ")</f>
        <v xml:space="preserve"> </v>
      </c>
      <c r="O131" s="109" t="str">
        <f>IF(E131&lt;&gt;'Area 1'!$C$124,"changed"," ")</f>
        <v xml:space="preserve"> </v>
      </c>
      <c r="P131" s="109" t="str">
        <f>IF(F131&lt;&gt;'Area 1'!$C$124,"changed"," ")</f>
        <v xml:space="preserve"> </v>
      </c>
      <c r="Q131" s="109" t="str">
        <f>IF(G131&lt;&gt;'Area 1'!$C$124,"changed"," ")</f>
        <v xml:space="preserve"> </v>
      </c>
      <c r="R131" s="109" t="str">
        <f>IF(H131&lt;&gt;'Area 1'!$C$124,"changed"," ")</f>
        <v xml:space="preserve"> </v>
      </c>
      <c r="S131" s="109" t="str">
        <f>IF(I131&lt;&gt;'Area 1'!$C$124,"changed"," ")</f>
        <v xml:space="preserve"> </v>
      </c>
      <c r="T131" s="109" t="str">
        <f>IF(J131&lt;&gt;'Area 1'!$C$124,"changed"," ")</f>
        <v xml:space="preserve"> </v>
      </c>
      <c r="U131" s="109" t="str">
        <f>IF(K131&lt;&gt;'Area 1'!$C$124,"changed"," ")</f>
        <v xml:space="preserve"> </v>
      </c>
    </row>
    <row r="132" spans="1:21" x14ac:dyDescent="0.35">
      <c r="A132" s="13" t="s">
        <v>24</v>
      </c>
      <c r="B132" s="49">
        <f>'Area 1'!$D$93</f>
        <v>0</v>
      </c>
      <c r="C132" s="49">
        <f>'Area 2'!$D$93</f>
        <v>0</v>
      </c>
      <c r="D132" s="49">
        <f>'Area 3'!$D$93</f>
        <v>0</v>
      </c>
      <c r="E132" s="49">
        <f>'Area 4'!$D$93</f>
        <v>0</v>
      </c>
      <c r="F132" s="49">
        <f>'Area 5'!$D$93</f>
        <v>0</v>
      </c>
      <c r="G132" s="49">
        <f>'Area 6'!$D$93</f>
        <v>0</v>
      </c>
      <c r="H132" s="49">
        <f>'Area 7'!$D$93</f>
        <v>0</v>
      </c>
      <c r="I132" s="49">
        <f>'Area 8'!$D$93</f>
        <v>0</v>
      </c>
      <c r="J132" s="49">
        <f>'Area 9'!$D$93</f>
        <v>0</v>
      </c>
      <c r="K132" s="49">
        <f>'Area 10'!$D$93</f>
        <v>0</v>
      </c>
      <c r="L132" s="109" t="str">
        <f>IF(B132&lt;&gt;'Area 1'!$D$124,"changed"," ")</f>
        <v xml:space="preserve"> </v>
      </c>
      <c r="M132" s="109" t="str">
        <f>IF(C132&lt;&gt;'Area 1'!$D$124,"changed"," ")</f>
        <v xml:space="preserve"> </v>
      </c>
      <c r="N132" s="109" t="str">
        <f>IF(D132&lt;&gt;'Area 1'!$D$124,"changed"," ")</f>
        <v xml:space="preserve"> </v>
      </c>
      <c r="O132" s="109" t="str">
        <f>IF(E132&lt;&gt;'Area 1'!$D$124,"changed"," ")</f>
        <v xml:space="preserve"> </v>
      </c>
      <c r="P132" s="109" t="str">
        <f>IF(F132&lt;&gt;'Area 1'!$D$124,"changed"," ")</f>
        <v xml:space="preserve"> </v>
      </c>
      <c r="Q132" s="109" t="str">
        <f>IF(G132&lt;&gt;'Area 1'!$D$124,"changed"," ")</f>
        <v xml:space="preserve"> </v>
      </c>
      <c r="R132" s="109" t="str">
        <f>IF(H132&lt;&gt;'Area 1'!$D$124,"changed"," ")</f>
        <v xml:space="preserve"> </v>
      </c>
      <c r="S132" s="109" t="str">
        <f>IF(I132&lt;&gt;'Area 1'!$D$124,"changed"," ")</f>
        <v xml:space="preserve"> </v>
      </c>
      <c r="T132" s="109" t="str">
        <f>IF(J132&lt;&gt;'Area 1'!$D$124,"changed"," ")</f>
        <v xml:space="preserve"> </v>
      </c>
      <c r="U132" s="109" t="str">
        <f>IF(K132&lt;&gt;'Area 1'!$D$124,"changed"," ")</f>
        <v xml:space="preserve"> </v>
      </c>
    </row>
    <row r="133" spans="1:21" x14ac:dyDescent="0.35">
      <c r="A133" s="111" t="s">
        <v>25</v>
      </c>
      <c r="B133" s="49">
        <f>'Area 1'!$E$93</f>
        <v>0</v>
      </c>
      <c r="C133" s="49">
        <f>'Area 2'!$E$93</f>
        <v>0</v>
      </c>
      <c r="D133" s="49">
        <f>'Area 3'!$E$93</f>
        <v>0</v>
      </c>
      <c r="E133" s="49">
        <f>'Area 4'!$E$93</f>
        <v>0</v>
      </c>
      <c r="F133" s="49">
        <f>'Area 5'!$E$93</f>
        <v>0</v>
      </c>
      <c r="G133" s="49">
        <f>'Area 6'!$E$93</f>
        <v>0</v>
      </c>
      <c r="H133" s="49">
        <f>'Area 7'!$E$93</f>
        <v>0</v>
      </c>
      <c r="I133" s="49">
        <f>'Area 8'!$E$93</f>
        <v>0</v>
      </c>
      <c r="J133" s="49">
        <f>'Area 9'!$E$93</f>
        <v>0</v>
      </c>
      <c r="K133" s="49">
        <f>'Area 10'!$E$93</f>
        <v>0</v>
      </c>
      <c r="L133" s="109" t="str">
        <f>IF(B133&lt;&gt;'Area 1'!$E$124,"changed"," ")</f>
        <v xml:space="preserve"> </v>
      </c>
      <c r="M133" s="109" t="str">
        <f>IF(C133&lt;&gt;'Area 1'!$E$124,"changed"," ")</f>
        <v xml:space="preserve"> </v>
      </c>
      <c r="N133" s="109" t="str">
        <f>IF(D133&lt;&gt;'Area 1'!$E$124,"changed"," ")</f>
        <v xml:space="preserve"> </v>
      </c>
      <c r="O133" s="109" t="str">
        <f>IF(E133&lt;&gt;'Area 1'!$E$124,"changed"," ")</f>
        <v xml:space="preserve"> </v>
      </c>
      <c r="P133" s="109" t="str">
        <f>IF(F133&lt;&gt;'Area 1'!$E$124,"changed"," ")</f>
        <v xml:space="preserve"> </v>
      </c>
      <c r="Q133" s="109" t="str">
        <f>IF(G133&lt;&gt;'Area 1'!$E$124,"changed"," ")</f>
        <v xml:space="preserve"> </v>
      </c>
      <c r="R133" s="109" t="str">
        <f>IF(H133&lt;&gt;'Area 1'!$E$124,"changed"," ")</f>
        <v xml:space="preserve"> </v>
      </c>
      <c r="S133" s="109" t="str">
        <f>IF(I133&lt;&gt;'Area 1'!$E$124,"changed"," ")</f>
        <v xml:space="preserve"> </v>
      </c>
      <c r="T133" s="109" t="str">
        <f>IF(J133&lt;&gt;'Area 1'!$E$124,"changed"," ")</f>
        <v xml:space="preserve"> </v>
      </c>
      <c r="U133" s="109" t="str">
        <f>IF(K133&lt;&gt;'Area 1'!$E$124,"changed"," ")</f>
        <v xml:space="preserve"> </v>
      </c>
    </row>
    <row r="134" spans="1:21" x14ac:dyDescent="0.35">
      <c r="A134" s="111" t="s">
        <v>40</v>
      </c>
      <c r="B134" s="49">
        <f>'Area 1'!$F$93</f>
        <v>0.2</v>
      </c>
      <c r="C134" s="49">
        <f>'Area 2'!$F$93</f>
        <v>0.2</v>
      </c>
      <c r="D134" s="49">
        <f>'Area 3'!$F$93</f>
        <v>0.2</v>
      </c>
      <c r="E134" s="49">
        <f>'Area 4'!$F$93</f>
        <v>0.2</v>
      </c>
      <c r="F134" s="49">
        <f>'Area 5'!$F$93</f>
        <v>0.2</v>
      </c>
      <c r="G134" s="49">
        <f>'Area 6'!$F$93</f>
        <v>0.2</v>
      </c>
      <c r="H134" s="49">
        <f>'Area 7'!$F$93</f>
        <v>0.2</v>
      </c>
      <c r="I134" s="49">
        <f>'Area 8'!$F$93</f>
        <v>0.2</v>
      </c>
      <c r="J134" s="49">
        <f>'Area 9'!$F$93</f>
        <v>0.2</v>
      </c>
      <c r="K134" s="49">
        <f>'Area 10'!$F$93</f>
        <v>0.2</v>
      </c>
      <c r="L134" s="109" t="str">
        <f>IF(B134&lt;&gt;'Area 1'!$F$124,"changed"," ")</f>
        <v xml:space="preserve"> </v>
      </c>
      <c r="M134" s="109" t="str">
        <f>IF(C134&lt;&gt;'Area 1'!$F$124,"changed"," ")</f>
        <v xml:space="preserve"> </v>
      </c>
      <c r="N134" s="109" t="str">
        <f>IF(D134&lt;&gt;'Area 1'!$F$124,"changed"," ")</f>
        <v xml:space="preserve"> </v>
      </c>
      <c r="O134" s="109" t="str">
        <f>IF(E134&lt;&gt;'Area 1'!$F$124,"changed"," ")</f>
        <v xml:space="preserve"> </v>
      </c>
      <c r="P134" s="109" t="str">
        <f>IF(F134&lt;&gt;'Area 1'!$F$124,"changed"," ")</f>
        <v xml:space="preserve"> </v>
      </c>
      <c r="Q134" s="109" t="str">
        <f>IF(G134&lt;&gt;'Area 1'!$F$124,"changed"," ")</f>
        <v xml:space="preserve"> </v>
      </c>
      <c r="R134" s="109" t="str">
        <f>IF(H134&lt;&gt;'Area 1'!$F$124,"changed"," ")</f>
        <v xml:space="preserve"> </v>
      </c>
      <c r="S134" s="109" t="str">
        <f>IF(I134&lt;&gt;'Area 1'!$F$124,"changed"," ")</f>
        <v xml:space="preserve"> </v>
      </c>
      <c r="T134" s="109" t="str">
        <f>IF(J134&lt;&gt;'Area 1'!$F$124,"changed"," ")</f>
        <v xml:space="preserve"> </v>
      </c>
      <c r="U134" s="109" t="str">
        <f>IF(K134&lt;&gt;'Area 1'!$F$124,"changed"," ")</f>
        <v xml:space="preserve"> </v>
      </c>
    </row>
    <row r="135" spans="1:21" x14ac:dyDescent="0.35">
      <c r="A135" s="111" t="s">
        <v>27</v>
      </c>
      <c r="B135" s="49">
        <f>'Area 1'!$G$93</f>
        <v>0</v>
      </c>
      <c r="C135" s="49">
        <f>'Area 2'!$G$93</f>
        <v>0</v>
      </c>
      <c r="D135" s="49">
        <f>'Area 3'!$G$93</f>
        <v>0</v>
      </c>
      <c r="E135" s="49">
        <f>'Area 4'!$G$93</f>
        <v>0</v>
      </c>
      <c r="F135" s="49">
        <f>'Area 5'!$G$93</f>
        <v>0</v>
      </c>
      <c r="G135" s="49">
        <f>'Area 6'!$G$93</f>
        <v>0</v>
      </c>
      <c r="H135" s="49">
        <f>'Area 7'!$G$93</f>
        <v>0</v>
      </c>
      <c r="I135" s="49">
        <f>'Area 8'!$G$93</f>
        <v>0</v>
      </c>
      <c r="J135" s="49">
        <f>'Area 9'!$G$93</f>
        <v>0</v>
      </c>
      <c r="K135" s="49">
        <f>'Area 10'!$G$93</f>
        <v>0</v>
      </c>
      <c r="L135" s="109" t="str">
        <f>IF(B135&lt;&gt;'Area 1'!$G$124,"changed"," ")</f>
        <v xml:space="preserve"> </v>
      </c>
      <c r="M135" s="109" t="str">
        <f>IF(C135&lt;&gt;'Area 1'!$G$124,"changed"," ")</f>
        <v xml:space="preserve"> </v>
      </c>
      <c r="N135" s="109" t="str">
        <f>IF(D135&lt;&gt;'Area 1'!$G$124,"changed"," ")</f>
        <v xml:space="preserve"> </v>
      </c>
      <c r="O135" s="109" t="str">
        <f>IF(E135&lt;&gt;'Area 1'!$G$124,"changed"," ")</f>
        <v xml:space="preserve"> </v>
      </c>
      <c r="P135" s="109" t="str">
        <f>IF(F135&lt;&gt;'Area 1'!$G$124,"changed"," ")</f>
        <v xml:space="preserve"> </v>
      </c>
      <c r="Q135" s="109" t="str">
        <f>IF(G135&lt;&gt;'Area 1'!$G$124,"changed"," ")</f>
        <v xml:space="preserve"> </v>
      </c>
      <c r="R135" s="109" t="str">
        <f>IF(H135&lt;&gt;'Area 1'!$G$124,"changed"," ")</f>
        <v xml:space="preserve"> </v>
      </c>
      <c r="S135" s="109" t="str">
        <f>IF(I135&lt;&gt;'Area 1'!$G$124,"changed"," ")</f>
        <v xml:space="preserve"> </v>
      </c>
      <c r="T135" s="109" t="str">
        <f>IF(J135&lt;&gt;'Area 1'!$G$124,"changed"," ")</f>
        <v xml:space="preserve"> </v>
      </c>
      <c r="U135" s="109" t="str">
        <f>IF(K135&lt;&gt;'Area 1'!$G$124,"changed"," ")</f>
        <v xml:space="preserve"> </v>
      </c>
    </row>
    <row r="136" spans="1:21" x14ac:dyDescent="0.35">
      <c r="A136" s="111" t="s">
        <v>28</v>
      </c>
      <c r="B136" s="49">
        <f>'Area 1'!$H$93</f>
        <v>0</v>
      </c>
      <c r="C136" s="49">
        <f>'Area 2'!$H$93</f>
        <v>0</v>
      </c>
      <c r="D136" s="49">
        <f>'Area 3'!$H$93</f>
        <v>0</v>
      </c>
      <c r="E136" s="49">
        <f>'Area 4'!$H$93</f>
        <v>0</v>
      </c>
      <c r="F136" s="49">
        <f>'Area 5'!$H$93</f>
        <v>0</v>
      </c>
      <c r="G136" s="49">
        <f>'Area 6'!$H$93</f>
        <v>0</v>
      </c>
      <c r="H136" s="49">
        <f>'Area 7'!$H$93</f>
        <v>0</v>
      </c>
      <c r="I136" s="49">
        <f>'Area 8'!$H$93</f>
        <v>0</v>
      </c>
      <c r="J136" s="49">
        <f>'Area 9'!$H$93</f>
        <v>0</v>
      </c>
      <c r="K136" s="49">
        <f>'Area 10'!$H$93</f>
        <v>0</v>
      </c>
      <c r="L136" s="109" t="str">
        <f>IF(B136&lt;&gt;'Area 1'!$H$124,"changed"," ")</f>
        <v xml:space="preserve"> </v>
      </c>
      <c r="M136" s="109" t="str">
        <f>IF(C136&lt;&gt;'Area 1'!$H$124,"changed"," ")</f>
        <v xml:space="preserve"> </v>
      </c>
      <c r="N136" s="109" t="str">
        <f>IF(D136&lt;&gt;'Area 1'!$H$124,"changed"," ")</f>
        <v xml:space="preserve"> </v>
      </c>
      <c r="O136" s="109" t="str">
        <f>IF(E136&lt;&gt;'Area 1'!$H$124,"changed"," ")</f>
        <v xml:space="preserve"> </v>
      </c>
      <c r="P136" s="109" t="str">
        <f>IF(F136&lt;&gt;'Area 1'!$H$124,"changed"," ")</f>
        <v xml:space="preserve"> </v>
      </c>
      <c r="Q136" s="109" t="str">
        <f>IF(G136&lt;&gt;'Area 1'!$H$124,"changed"," ")</f>
        <v xml:space="preserve"> </v>
      </c>
      <c r="R136" s="109" t="str">
        <f>IF(H136&lt;&gt;'Area 1'!$H$124,"changed"," ")</f>
        <v xml:space="preserve"> </v>
      </c>
      <c r="S136" s="109" t="str">
        <f>IF(I136&lt;&gt;'Area 1'!$H$124,"changed"," ")</f>
        <v xml:space="preserve"> </v>
      </c>
      <c r="T136" s="109" t="str">
        <f>IF(J136&lt;&gt;'Area 1'!$H$124,"changed"," ")</f>
        <v xml:space="preserve"> </v>
      </c>
      <c r="U136" s="109" t="str">
        <f>IF(K136&lt;&gt;'Area 1'!$H$124,"changed"," ")</f>
        <v xml:space="preserve"> </v>
      </c>
    </row>
    <row r="137" spans="1:21" x14ac:dyDescent="0.35">
      <c r="A137" s="111" t="s">
        <v>29</v>
      </c>
      <c r="B137" s="49">
        <f>'Area 1'!$I$93</f>
        <v>0</v>
      </c>
      <c r="C137" s="49">
        <f>'Area 2'!$I$93</f>
        <v>0</v>
      </c>
      <c r="D137" s="49">
        <f>'Area 3'!$I$93</f>
        <v>0</v>
      </c>
      <c r="E137" s="49">
        <f>'Area 4'!$I$93</f>
        <v>0</v>
      </c>
      <c r="F137" s="49">
        <f>'Area 5'!$I$93</f>
        <v>0</v>
      </c>
      <c r="G137" s="49">
        <f>'Area 6'!$I$93</f>
        <v>0</v>
      </c>
      <c r="H137" s="49">
        <f>'Area 7'!$I$93</f>
        <v>0</v>
      </c>
      <c r="I137" s="49">
        <f>'Area 8'!$I$93</f>
        <v>0</v>
      </c>
      <c r="J137" s="49">
        <f>'Area 9'!$I$93</f>
        <v>0</v>
      </c>
      <c r="K137" s="49">
        <f>'Area 10'!$I$93</f>
        <v>0</v>
      </c>
      <c r="L137" s="109" t="str">
        <f>IF(B137&lt;&gt;'Area 1'!$I$124,"changed"," ")</f>
        <v xml:space="preserve"> </v>
      </c>
      <c r="M137" s="109" t="str">
        <f>IF(C137&lt;&gt;'Area 1'!$I$124,"changed"," ")</f>
        <v xml:space="preserve"> </v>
      </c>
      <c r="N137" s="109" t="str">
        <f>IF(D137&lt;&gt;'Area 1'!$I$124,"changed"," ")</f>
        <v xml:space="preserve"> </v>
      </c>
      <c r="O137" s="109" t="str">
        <f>IF(E137&lt;&gt;'Area 1'!$I$124,"changed"," ")</f>
        <v xml:space="preserve"> </v>
      </c>
      <c r="P137" s="109" t="str">
        <f>IF(F137&lt;&gt;'Area 1'!$I$124,"changed"," ")</f>
        <v xml:space="preserve"> </v>
      </c>
      <c r="Q137" s="109" t="str">
        <f>IF(G137&lt;&gt;'Area 1'!$I$124,"changed"," ")</f>
        <v xml:space="preserve"> </v>
      </c>
      <c r="R137" s="109" t="str">
        <f>IF(H137&lt;&gt;'Area 1'!$I$124,"changed"," ")</f>
        <v xml:space="preserve"> </v>
      </c>
      <c r="S137" s="109" t="str">
        <f>IF(I137&lt;&gt;'Area 1'!$I$124,"changed"," ")</f>
        <v xml:space="preserve"> </v>
      </c>
      <c r="T137" s="109" t="str">
        <f>IF(J137&lt;&gt;'Area 1'!$I$124,"changed"," ")</f>
        <v xml:space="preserve"> </v>
      </c>
      <c r="U137" s="109" t="str">
        <f>IF(K137&lt;&gt;'Area 1'!$I$124,"changed"," ")</f>
        <v xml:space="preserve"> </v>
      </c>
    </row>
    <row r="138" spans="1:21" x14ac:dyDescent="0.35">
      <c r="A138" s="111" t="s">
        <v>30</v>
      </c>
      <c r="B138" s="49">
        <f>'Area 1'!$J$93</f>
        <v>0</v>
      </c>
      <c r="C138" s="49">
        <f>'Area 2'!$J$93</f>
        <v>0</v>
      </c>
      <c r="D138" s="49">
        <f>'Area 3'!$J$93</f>
        <v>0</v>
      </c>
      <c r="E138" s="49">
        <f>'Area 4'!$J$93</f>
        <v>0</v>
      </c>
      <c r="F138" s="49">
        <f>'Area 5'!$J$93</f>
        <v>0</v>
      </c>
      <c r="G138" s="49">
        <f>'Area 6'!$J$93</f>
        <v>0</v>
      </c>
      <c r="H138" s="49">
        <f>'Area 7'!$J$93</f>
        <v>0</v>
      </c>
      <c r="I138" s="49">
        <f>'Area 8'!$J$93</f>
        <v>0</v>
      </c>
      <c r="J138" s="49">
        <f>'Area 9'!$J$93</f>
        <v>0</v>
      </c>
      <c r="K138" s="49">
        <f>'Area 10'!$J$93</f>
        <v>0</v>
      </c>
      <c r="L138" s="109" t="str">
        <f>IF(B138&lt;&gt;'Area 1'!$J$124,"changed"," ")</f>
        <v xml:space="preserve"> </v>
      </c>
      <c r="M138" s="109" t="str">
        <f>IF(C138&lt;&gt;'Area 1'!$J$124,"changed"," ")</f>
        <v xml:space="preserve"> </v>
      </c>
      <c r="N138" s="109" t="str">
        <f>IF(D138&lt;&gt;'Area 1'!$J$124,"changed"," ")</f>
        <v xml:space="preserve"> </v>
      </c>
      <c r="O138" s="109" t="str">
        <f>IF(E138&lt;&gt;'Area 1'!$J$124,"changed"," ")</f>
        <v xml:space="preserve"> </v>
      </c>
      <c r="P138" s="109" t="str">
        <f>IF(F138&lt;&gt;'Area 1'!$J$124,"changed"," ")</f>
        <v xml:space="preserve"> </v>
      </c>
      <c r="Q138" s="109" t="str">
        <f>IF(G138&lt;&gt;'Area 1'!$J$124,"changed"," ")</f>
        <v xml:space="preserve"> </v>
      </c>
      <c r="R138" s="109" t="str">
        <f>IF(H138&lt;&gt;'Area 1'!$J$124,"changed"," ")</f>
        <v xml:space="preserve"> </v>
      </c>
      <c r="S138" s="109" t="str">
        <f>IF(I138&lt;&gt;'Area 1'!$J$124,"changed"," ")</f>
        <v xml:space="preserve"> </v>
      </c>
      <c r="T138" s="109" t="str">
        <f>IF(J138&lt;&gt;'Area 1'!$J$124,"changed"," ")</f>
        <v xml:space="preserve"> </v>
      </c>
      <c r="U138" s="109" t="str">
        <f>IF(K138&lt;&gt;'Area 1'!$J$124,"changed"," ")</f>
        <v xml:space="preserve"> </v>
      </c>
    </row>
  </sheetData>
  <sheetProtection algorithmName="SHA-512" hashValue="SAFOxY73MKj8QGd0nu4tS0PskENWGG9T2kdtDkjiWoZsaeVsNYrDnlXvzr2xquEWF4OB6U+7W3RwTyvtwWRQ3g==" saltValue="Gk1d/KJGa8jT+IU0b+xq7w=="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A094-A6D7-469A-95C0-0EE177A71D90}">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DEAE-1CBA-47E2-B53C-7CB33B32309E}">
  <dimension ref="A1:A50"/>
  <sheetViews>
    <sheetView workbookViewId="0"/>
  </sheetViews>
  <sheetFormatPr defaultRowHeight="14.5" x14ac:dyDescent="0.35"/>
  <cols>
    <col min="1" max="1" width="140.36328125" style="185" customWidth="1"/>
    <col min="2" max="16384" width="8.7265625" style="185"/>
  </cols>
  <sheetData>
    <row r="1" spans="1:1" ht="26" x14ac:dyDescent="0.6">
      <c r="A1" s="184" t="s">
        <v>141</v>
      </c>
    </row>
    <row r="3" spans="1:1" ht="23.5" x14ac:dyDescent="0.35">
      <c r="A3" s="186" t="s">
        <v>82</v>
      </c>
    </row>
    <row r="4" spans="1:1" x14ac:dyDescent="0.35">
      <c r="A4" s="187"/>
    </row>
    <row r="5" spans="1:1" x14ac:dyDescent="0.35">
      <c r="A5" s="187"/>
    </row>
    <row r="6" spans="1:1" x14ac:dyDescent="0.35">
      <c r="A6" s="187"/>
    </row>
    <row r="7" spans="1:1" x14ac:dyDescent="0.35">
      <c r="A7" s="187"/>
    </row>
    <row r="8" spans="1:1" x14ac:dyDescent="0.35">
      <c r="A8" s="187"/>
    </row>
    <row r="9" spans="1:1" x14ac:dyDescent="0.35">
      <c r="A9" s="187"/>
    </row>
    <row r="10" spans="1:1" x14ac:dyDescent="0.35">
      <c r="A10" s="187"/>
    </row>
    <row r="11" spans="1:1" x14ac:dyDescent="0.35">
      <c r="A11" s="187"/>
    </row>
    <row r="12" spans="1:1" x14ac:dyDescent="0.35">
      <c r="A12" s="187"/>
    </row>
    <row r="13" spans="1:1" x14ac:dyDescent="0.35">
      <c r="A13" s="187"/>
    </row>
    <row r="14" spans="1:1" x14ac:dyDescent="0.35">
      <c r="A14" s="187"/>
    </row>
    <row r="15" spans="1:1" x14ac:dyDescent="0.35">
      <c r="A15" s="187"/>
    </row>
    <row r="16" spans="1:1" x14ac:dyDescent="0.35">
      <c r="A16" s="187"/>
    </row>
    <row r="17" spans="1:1" x14ac:dyDescent="0.35">
      <c r="A17" s="187"/>
    </row>
    <row r="18" spans="1:1" x14ac:dyDescent="0.35">
      <c r="A18" s="187"/>
    </row>
    <row r="19" spans="1:1" x14ac:dyDescent="0.35">
      <c r="A19" s="187"/>
    </row>
    <row r="20" spans="1:1" x14ac:dyDescent="0.35">
      <c r="A20" s="187"/>
    </row>
    <row r="21" spans="1:1" x14ac:dyDescent="0.35">
      <c r="A21" s="187"/>
    </row>
    <row r="22" spans="1:1" x14ac:dyDescent="0.35">
      <c r="A22" s="187"/>
    </row>
    <row r="23" spans="1:1" x14ac:dyDescent="0.35">
      <c r="A23" s="187"/>
    </row>
    <row r="24" spans="1:1" x14ac:dyDescent="0.35">
      <c r="A24" s="187"/>
    </row>
    <row r="25" spans="1:1" x14ac:dyDescent="0.35">
      <c r="A25" s="187"/>
    </row>
    <row r="26" spans="1:1" x14ac:dyDescent="0.35">
      <c r="A26" s="187"/>
    </row>
    <row r="27" spans="1:1" x14ac:dyDescent="0.35">
      <c r="A27" s="187"/>
    </row>
    <row r="28" spans="1:1" x14ac:dyDescent="0.35">
      <c r="A28" s="187"/>
    </row>
    <row r="29" spans="1:1" x14ac:dyDescent="0.35">
      <c r="A29" s="187"/>
    </row>
    <row r="30" spans="1:1" x14ac:dyDescent="0.35">
      <c r="A30" s="187"/>
    </row>
    <row r="31" spans="1:1" x14ac:dyDescent="0.35">
      <c r="A31" s="187"/>
    </row>
    <row r="32" spans="1:1" x14ac:dyDescent="0.35">
      <c r="A32" s="187"/>
    </row>
    <row r="33" spans="1:1" x14ac:dyDescent="0.35">
      <c r="A33" s="187"/>
    </row>
    <row r="34" spans="1:1" x14ac:dyDescent="0.35">
      <c r="A34" s="187"/>
    </row>
    <row r="35" spans="1:1" x14ac:dyDescent="0.35">
      <c r="A35" s="187"/>
    </row>
    <row r="36" spans="1:1" x14ac:dyDescent="0.35">
      <c r="A36" s="187"/>
    </row>
    <row r="37" spans="1:1" x14ac:dyDescent="0.35">
      <c r="A37" s="187"/>
    </row>
    <row r="38" spans="1:1" x14ac:dyDescent="0.35">
      <c r="A38" s="187"/>
    </row>
    <row r="39" spans="1:1" x14ac:dyDescent="0.35">
      <c r="A39" s="187"/>
    </row>
    <row r="40" spans="1:1" x14ac:dyDescent="0.35">
      <c r="A40" s="187"/>
    </row>
    <row r="41" spans="1:1" x14ac:dyDescent="0.35">
      <c r="A41" s="187"/>
    </row>
    <row r="42" spans="1:1" x14ac:dyDescent="0.35">
      <c r="A42" s="187"/>
    </row>
    <row r="43" spans="1:1" x14ac:dyDescent="0.35">
      <c r="A43" s="187"/>
    </row>
    <row r="44" spans="1:1" x14ac:dyDescent="0.35">
      <c r="A44" s="187"/>
    </row>
    <row r="45" spans="1:1" x14ac:dyDescent="0.35">
      <c r="A45" s="187"/>
    </row>
    <row r="46" spans="1:1" x14ac:dyDescent="0.35">
      <c r="A46" s="187"/>
    </row>
    <row r="47" spans="1:1" x14ac:dyDescent="0.35">
      <c r="A47" s="187"/>
    </row>
    <row r="48" spans="1:1" x14ac:dyDescent="0.35">
      <c r="A48" s="187"/>
    </row>
    <row r="49" spans="1:1" x14ac:dyDescent="0.35">
      <c r="A49" s="187"/>
    </row>
    <row r="50" spans="1:1" x14ac:dyDescent="0.35">
      <c r="A50" s="1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56"/>
  <sheetViews>
    <sheetView zoomScale="70" zoomScaleNormal="70" zoomScalePageLayoutView="90" workbookViewId="0">
      <selection activeCell="A8" sqref="A8"/>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2.81640625" style="38" customWidth="1"/>
    <col min="6" max="6" width="11.453125" style="38" bestFit="1" customWidth="1"/>
    <col min="7" max="7" width="11.26953125" style="38" customWidth="1"/>
    <col min="8" max="8" width="10.453125" style="38" bestFit="1" customWidth="1"/>
    <col min="9" max="9" width="15.26953125" style="38" customWidth="1"/>
    <col min="10" max="10" width="16.7265625" style="38" customWidth="1"/>
    <col min="11" max="11" width="18.453125" style="38" customWidth="1"/>
    <col min="12" max="12" width="41" style="39" customWidth="1"/>
    <col min="13" max="13" width="11.81640625" style="124" customWidth="1"/>
    <col min="14" max="14" width="11.453125" style="1" hidden="1" customWidth="1"/>
    <col min="15" max="15" width="12.7265625" style="1" hidden="1" customWidth="1"/>
    <col min="16" max="16384" width="9.1796875" style="1" hidden="1"/>
  </cols>
  <sheetData>
    <row r="1" spans="1:18" ht="26" x14ac:dyDescent="0.35">
      <c r="A1" s="167" t="s">
        <v>0</v>
      </c>
      <c r="B1" s="167"/>
      <c r="C1" s="167"/>
      <c r="D1" s="167"/>
      <c r="E1" s="167"/>
      <c r="F1" s="167"/>
      <c r="G1" s="167"/>
      <c r="H1" s="167"/>
      <c r="I1" s="167"/>
      <c r="J1" s="167"/>
      <c r="K1" s="167"/>
      <c r="L1" s="167"/>
      <c r="M1" s="2"/>
    </row>
    <row r="2" spans="1:18" ht="26.25" customHeight="1" x14ac:dyDescent="0.35">
      <c r="A2" s="168" t="s">
        <v>58</v>
      </c>
      <c r="B2" s="168"/>
      <c r="C2" s="168"/>
      <c r="D2" s="168"/>
      <c r="E2" s="168"/>
      <c r="F2" s="169"/>
      <c r="G2" s="169"/>
      <c r="H2" s="169"/>
      <c r="I2" s="169"/>
      <c r="J2" s="169"/>
      <c r="K2" s="169"/>
      <c r="L2" s="169"/>
      <c r="M2" s="2"/>
    </row>
    <row r="3" spans="1:18" ht="26.25" customHeight="1" x14ac:dyDescent="0.35">
      <c r="A3" s="170" t="s">
        <v>64</v>
      </c>
      <c r="B3" s="170"/>
      <c r="C3" s="170"/>
      <c r="D3" s="170"/>
      <c r="E3" s="170"/>
      <c r="F3" s="159">
        <v>1</v>
      </c>
      <c r="G3" s="160"/>
      <c r="H3" s="160"/>
      <c r="I3" s="160"/>
      <c r="J3" s="160"/>
      <c r="K3" s="160"/>
      <c r="L3" s="161"/>
      <c r="M3" s="2"/>
    </row>
    <row r="4" spans="1:18" ht="26.25" customHeight="1" x14ac:dyDescent="0.35">
      <c r="A4" s="66" t="s">
        <v>78</v>
      </c>
      <c r="B4" s="159"/>
      <c r="C4" s="160"/>
      <c r="D4" s="160"/>
      <c r="E4" s="160"/>
      <c r="F4" s="160"/>
      <c r="G4" s="160"/>
      <c r="H4" s="160"/>
      <c r="I4" s="160"/>
      <c r="J4" s="160"/>
      <c r="K4" s="160"/>
      <c r="L4" s="161"/>
      <c r="M4" s="2"/>
    </row>
    <row r="5" spans="1:18" ht="26" x14ac:dyDescent="0.35">
      <c r="A5" s="141" t="s">
        <v>89</v>
      </c>
      <c r="B5" s="155"/>
      <c r="C5" s="155"/>
      <c r="D5" s="155"/>
      <c r="E5" s="155"/>
      <c r="F5" s="155"/>
      <c r="G5" s="155"/>
      <c r="H5" s="155"/>
      <c r="I5" s="155"/>
      <c r="J5" s="155"/>
      <c r="K5" s="155"/>
      <c r="L5" s="156"/>
      <c r="M5" s="164" t="s">
        <v>140</v>
      </c>
      <c r="N5" s="2"/>
      <c r="O5" s="2"/>
      <c r="P5" s="2"/>
      <c r="Q5" s="2"/>
      <c r="R5" s="2"/>
    </row>
    <row r="6" spans="1:18" s="6" customFormat="1"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c r="N6" s="5"/>
      <c r="O6" s="5"/>
      <c r="P6" s="5"/>
    </row>
    <row r="7" spans="1:18" s="6" customFormat="1" ht="30" customHeight="1" x14ac:dyDescent="0.35">
      <c r="A7" s="140"/>
      <c r="B7" s="3" t="s">
        <v>8</v>
      </c>
      <c r="C7" s="3" t="s">
        <v>8</v>
      </c>
      <c r="D7" s="3" t="s">
        <v>9</v>
      </c>
      <c r="E7" s="3" t="s">
        <v>10</v>
      </c>
      <c r="F7" s="3"/>
      <c r="G7" s="3" t="s">
        <v>11</v>
      </c>
      <c r="H7" s="3" t="s">
        <v>11</v>
      </c>
      <c r="I7" s="140"/>
      <c r="J7" s="140"/>
      <c r="K7" s="140"/>
      <c r="L7" s="163"/>
      <c r="M7" s="166"/>
      <c r="N7" s="5"/>
      <c r="O7" s="5"/>
      <c r="P7" s="5"/>
    </row>
    <row r="8" spans="1:18" s="10" customFormat="1" x14ac:dyDescent="0.35">
      <c r="A8" s="7" t="s">
        <v>12</v>
      </c>
      <c r="B8" s="87">
        <v>0.2</v>
      </c>
      <c r="C8" s="88">
        <v>75</v>
      </c>
      <c r="D8" s="8">
        <v>1.0000000000000001E-9</v>
      </c>
      <c r="E8" s="9">
        <v>30.65</v>
      </c>
      <c r="F8" s="89">
        <v>0.71</v>
      </c>
      <c r="G8" s="18">
        <f t="shared" ref="G8:G19" si="0">0.227*F8*E8*D8*B8</f>
        <v>9.879721000000001E-10</v>
      </c>
      <c r="H8" s="19">
        <f t="shared" ref="H8:H19"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7"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7"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7"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7"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7"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7"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96"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96"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7"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59"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ref="G20:G23" si="6">0.227*F20*E20*D20*B20</f>
        <v>0</v>
      </c>
      <c r="H20" s="19">
        <f t="shared" ref="H20:H23" si="7">0.227*C20*D20*E20*F20</f>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6"/>
        <v>0</v>
      </c>
      <c r="H21" s="19">
        <f t="shared" si="7"/>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6"/>
        <v>0</v>
      </c>
      <c r="H22" s="19">
        <f t="shared" si="7"/>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6"/>
        <v>0</v>
      </c>
      <c r="H23" s="19">
        <f t="shared" si="7"/>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customHeight="1" x14ac:dyDescent="0.35">
      <c r="A26" s="141" t="s">
        <v>90</v>
      </c>
      <c r="B26" s="155"/>
      <c r="C26" s="155"/>
      <c r="D26" s="155"/>
      <c r="E26" s="155"/>
      <c r="F26" s="155"/>
      <c r="G26" s="155"/>
      <c r="H26" s="155"/>
      <c r="I26" s="155"/>
      <c r="J26" s="155"/>
      <c r="K26" s="155"/>
      <c r="L26" s="156"/>
      <c r="M26" s="164" t="s">
        <v>140</v>
      </c>
      <c r="N26" s="2"/>
      <c r="O26" s="2"/>
      <c r="P26" s="2"/>
      <c r="Q26" s="2"/>
      <c r="R26" s="2"/>
    </row>
    <row r="27" spans="1:18"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44" t="str">
        <f>A8</f>
        <v>Commercial</v>
      </c>
      <c r="B29" s="87">
        <f>B8</f>
        <v>0.2</v>
      </c>
      <c r="C29" s="95">
        <f t="shared" ref="C29:D29" si="8">C8</f>
        <v>75</v>
      </c>
      <c r="D29" s="91">
        <f t="shared" si="8"/>
        <v>1.0000000000000001E-9</v>
      </c>
      <c r="E29" s="91">
        <v>30.65</v>
      </c>
      <c r="F29" s="87">
        <v>0.71</v>
      </c>
      <c r="G29" s="18">
        <f t="shared" ref="G29:G44" si="9">0.227*F29*E29*D29*B29</f>
        <v>9.879721000000001E-10</v>
      </c>
      <c r="H29" s="19">
        <f t="shared" ref="H29:H44" si="10">0.227*C29*D29*E29*F29</f>
        <v>3.7048953749999999E-7</v>
      </c>
      <c r="I29" s="18">
        <f>G8-G29</f>
        <v>0</v>
      </c>
      <c r="J29" s="18">
        <f t="shared" ref="J29:J44" si="11">H8-H29</f>
        <v>0</v>
      </c>
      <c r="K29" s="85"/>
      <c r="L29" s="120" t="str">
        <f>IF(OR(B29&lt;&gt;B8,C29&lt;&gt;C8,F29&lt;&gt;F8),"value changed"," ")</f>
        <v xml:space="preserve"> </v>
      </c>
      <c r="M29" s="33">
        <f>E29*F29*0.9*D29/12*43560</f>
        <v>7.1094820499999995E-5</v>
      </c>
      <c r="N29" s="2"/>
      <c r="O29" s="2"/>
      <c r="P29" s="2"/>
      <c r="Q29" s="2"/>
      <c r="R29" s="2"/>
    </row>
    <row r="30" spans="1:18" x14ac:dyDescent="0.35">
      <c r="A30" s="96" t="str">
        <f t="shared" ref="A30:A44" si="12">A9</f>
        <v>Industrial</v>
      </c>
      <c r="B30" s="87">
        <f t="shared" ref="B30:E30" si="13">B9</f>
        <v>0.23499999999999999</v>
      </c>
      <c r="C30" s="95">
        <f t="shared" si="13"/>
        <v>93</v>
      </c>
      <c r="D30" s="91">
        <f t="shared" si="13"/>
        <v>1.0000000000000001E-9</v>
      </c>
      <c r="E30" s="91">
        <f t="shared" si="13"/>
        <v>30.65</v>
      </c>
      <c r="F30" s="87">
        <v>0.68</v>
      </c>
      <c r="G30" s="18">
        <f t="shared" si="9"/>
        <v>1.1118164900000001E-9</v>
      </c>
      <c r="H30" s="19">
        <f t="shared" si="10"/>
        <v>4.3999546200000008E-7</v>
      </c>
      <c r="I30" s="18">
        <f t="shared" ref="I30:I44" si="14">G9-G30</f>
        <v>0</v>
      </c>
      <c r="J30" s="18">
        <f t="shared" si="11"/>
        <v>0</v>
      </c>
      <c r="K30" s="85"/>
      <c r="L30" s="120" t="str">
        <f t="shared" ref="L30:L44" si="15">IF(OR(B30&lt;&gt;B9,C30&lt;&gt;C9,F30&lt;&gt;F9),"value changed"," ")</f>
        <v xml:space="preserve"> </v>
      </c>
      <c r="M30" s="33">
        <f t="shared" ref="M30:M44" si="16">E30*F30*0.9*D30/12*43560</f>
        <v>6.8090814000000021E-5</v>
      </c>
      <c r="N30" s="2"/>
      <c r="O30" s="2"/>
      <c r="P30" s="2"/>
      <c r="Q30" s="2"/>
      <c r="R30" s="2"/>
    </row>
    <row r="31" spans="1:18" x14ac:dyDescent="0.35">
      <c r="A31" s="96" t="str">
        <f t="shared" si="12"/>
        <v>Institutional</v>
      </c>
      <c r="B31" s="87">
        <f t="shared" ref="B31:F31" si="17">B10</f>
        <v>0.25</v>
      </c>
      <c r="C31" s="95">
        <f t="shared" si="17"/>
        <v>80</v>
      </c>
      <c r="D31" s="91">
        <f t="shared" si="17"/>
        <v>1.0000000000000001E-9</v>
      </c>
      <c r="E31" s="91">
        <f t="shared" si="17"/>
        <v>30.65</v>
      </c>
      <c r="F31" s="87">
        <f t="shared" si="17"/>
        <v>0.3</v>
      </c>
      <c r="G31" s="18">
        <f t="shared" si="9"/>
        <v>5.2181625000000001E-10</v>
      </c>
      <c r="H31" s="19">
        <f t="shared" si="10"/>
        <v>1.6698119999999999E-7</v>
      </c>
      <c r="I31" s="18">
        <f t="shared" si="14"/>
        <v>0</v>
      </c>
      <c r="J31" s="18">
        <f t="shared" si="11"/>
        <v>0</v>
      </c>
      <c r="K31" s="85"/>
      <c r="L31" s="120" t="str">
        <f t="shared" si="15"/>
        <v xml:space="preserve"> </v>
      </c>
      <c r="M31" s="33">
        <f t="shared" si="16"/>
        <v>3.0040064999999998E-5</v>
      </c>
      <c r="N31" s="2"/>
      <c r="O31" s="2"/>
      <c r="P31" s="2"/>
      <c r="Q31" s="2"/>
      <c r="R31" s="2"/>
    </row>
    <row r="32" spans="1:18" x14ac:dyDescent="0.35">
      <c r="A32" s="96" t="str">
        <f t="shared" si="12"/>
        <v>Multi-use</v>
      </c>
      <c r="B32" s="87">
        <f t="shared" ref="B32:F32" si="18">B11</f>
        <v>0.28999999999999998</v>
      </c>
      <c r="C32" s="95">
        <f t="shared" si="18"/>
        <v>76</v>
      </c>
      <c r="D32" s="91">
        <f t="shared" si="18"/>
        <v>1.0000000000000001E-9</v>
      </c>
      <c r="E32" s="91">
        <f t="shared" si="18"/>
        <v>30.65</v>
      </c>
      <c r="F32" s="87">
        <f t="shared" si="18"/>
        <v>0.5</v>
      </c>
      <c r="G32" s="18">
        <f t="shared" si="9"/>
        <v>1.0088447500000001E-9</v>
      </c>
      <c r="H32" s="19">
        <f t="shared" si="10"/>
        <v>2.6438690000000003E-7</v>
      </c>
      <c r="I32" s="18">
        <f t="shared" si="14"/>
        <v>0</v>
      </c>
      <c r="J32" s="18">
        <f t="shared" si="11"/>
        <v>0</v>
      </c>
      <c r="K32" s="85"/>
      <c r="L32" s="120" t="str">
        <f t="shared" si="15"/>
        <v xml:space="preserve"> </v>
      </c>
      <c r="M32" s="33">
        <f t="shared" si="16"/>
        <v>5.0066775000000005E-5</v>
      </c>
      <c r="N32" s="2"/>
      <c r="O32" s="2"/>
      <c r="P32" s="2"/>
      <c r="Q32" s="2"/>
      <c r="R32" s="2"/>
    </row>
    <row r="33" spans="1:18" x14ac:dyDescent="0.35">
      <c r="A33" s="96" t="str">
        <f t="shared" si="12"/>
        <v>Municipal</v>
      </c>
      <c r="B33" s="87">
        <f t="shared" ref="B33:F33" si="19">B12</f>
        <v>0.28999999999999998</v>
      </c>
      <c r="C33" s="95">
        <f t="shared" si="19"/>
        <v>76</v>
      </c>
      <c r="D33" s="91">
        <f t="shared" si="19"/>
        <v>1.0000000000000001E-9</v>
      </c>
      <c r="E33" s="91">
        <f t="shared" si="19"/>
        <v>30.65</v>
      </c>
      <c r="F33" s="87">
        <f t="shared" si="19"/>
        <v>0.5</v>
      </c>
      <c r="G33" s="18">
        <f t="shared" si="9"/>
        <v>1.0088447500000001E-9</v>
      </c>
      <c r="H33" s="19">
        <f t="shared" si="10"/>
        <v>2.6438690000000003E-7</v>
      </c>
      <c r="I33" s="18">
        <f t="shared" si="14"/>
        <v>0</v>
      </c>
      <c r="J33" s="18">
        <f t="shared" si="11"/>
        <v>0</v>
      </c>
      <c r="K33" s="85"/>
      <c r="L33" s="120" t="str">
        <f t="shared" si="15"/>
        <v xml:space="preserve"> </v>
      </c>
      <c r="M33" s="33">
        <f t="shared" si="16"/>
        <v>5.0066775000000005E-5</v>
      </c>
      <c r="N33" s="2"/>
      <c r="O33" s="2"/>
      <c r="P33" s="2"/>
      <c r="Q33" s="2"/>
      <c r="R33" s="2"/>
    </row>
    <row r="34" spans="1:18" x14ac:dyDescent="0.35">
      <c r="A34" s="96" t="str">
        <f t="shared" si="12"/>
        <v>Open space</v>
      </c>
      <c r="B34" s="87">
        <f t="shared" ref="B34:F34" si="20">B13</f>
        <v>0.19</v>
      </c>
      <c r="C34" s="95">
        <f t="shared" si="20"/>
        <v>21</v>
      </c>
      <c r="D34" s="91">
        <f t="shared" si="20"/>
        <v>1.0000000000000001E-9</v>
      </c>
      <c r="E34" s="91">
        <f t="shared" si="20"/>
        <v>30.65</v>
      </c>
      <c r="F34" s="87">
        <f t="shared" si="20"/>
        <v>0.08</v>
      </c>
      <c r="G34" s="18">
        <f t="shared" si="9"/>
        <v>1.0575476000000003E-10</v>
      </c>
      <c r="H34" s="19">
        <f t="shared" si="10"/>
        <v>1.1688684000000001E-8</v>
      </c>
      <c r="I34" s="18">
        <f t="shared" si="14"/>
        <v>0</v>
      </c>
      <c r="J34" s="18">
        <f t="shared" si="11"/>
        <v>0</v>
      </c>
      <c r="K34" s="85"/>
      <c r="L34" s="120" t="str">
        <f t="shared" si="15"/>
        <v xml:space="preserve"> </v>
      </c>
      <c r="M34" s="33">
        <f t="shared" si="16"/>
        <v>8.0106839999999989E-6</v>
      </c>
      <c r="N34" s="2"/>
      <c r="O34" s="2"/>
      <c r="P34" s="2"/>
      <c r="Q34" s="2"/>
      <c r="R34" s="2"/>
    </row>
    <row r="35" spans="1:18" ht="15" customHeight="1" x14ac:dyDescent="0.35">
      <c r="A35" s="96" t="str">
        <f t="shared" si="12"/>
        <v>Residential</v>
      </c>
      <c r="B35" s="87">
        <f t="shared" ref="B35:F35" si="21">B14</f>
        <v>0.32500000000000001</v>
      </c>
      <c r="C35" s="95">
        <f t="shared" si="21"/>
        <v>73</v>
      </c>
      <c r="D35" s="91">
        <f t="shared" si="21"/>
        <v>1.0000000000000001E-9</v>
      </c>
      <c r="E35" s="91">
        <f t="shared" si="21"/>
        <v>30.65</v>
      </c>
      <c r="F35" s="87">
        <f t="shared" si="21"/>
        <v>0.27</v>
      </c>
      <c r="G35" s="18">
        <f t="shared" si="9"/>
        <v>6.1052501250000013E-10</v>
      </c>
      <c r="H35" s="19">
        <f t="shared" si="10"/>
        <v>1.3713331050000003E-7</v>
      </c>
      <c r="I35" s="18">
        <f t="shared" si="14"/>
        <v>0</v>
      </c>
      <c r="J35" s="18">
        <f t="shared" si="11"/>
        <v>0</v>
      </c>
      <c r="K35" s="85"/>
      <c r="L35" s="120" t="str">
        <f t="shared" si="15"/>
        <v xml:space="preserve"> </v>
      </c>
      <c r="M35" s="33">
        <f t="shared" si="16"/>
        <v>2.7036058500000007E-5</v>
      </c>
      <c r="N35" s="2"/>
      <c r="O35" s="2"/>
      <c r="P35" s="2"/>
      <c r="Q35" s="2"/>
      <c r="R35" s="2"/>
    </row>
    <row r="36" spans="1:18" x14ac:dyDescent="0.35">
      <c r="A36" s="96" t="str">
        <f t="shared" si="12"/>
        <v>Park</v>
      </c>
      <c r="B36" s="87">
        <f t="shared" ref="B36:F36" si="22">B15</f>
        <v>0.19</v>
      </c>
      <c r="C36" s="95">
        <f t="shared" si="22"/>
        <v>21</v>
      </c>
      <c r="D36" s="91">
        <f t="shared" si="22"/>
        <v>1.0000000000000001E-9</v>
      </c>
      <c r="E36" s="91">
        <f t="shared" si="22"/>
        <v>30.65</v>
      </c>
      <c r="F36" s="87">
        <f t="shared" si="22"/>
        <v>0.08</v>
      </c>
      <c r="G36" s="18">
        <f t="shared" si="9"/>
        <v>1.0575476000000003E-10</v>
      </c>
      <c r="H36" s="19">
        <f t="shared" si="10"/>
        <v>1.1688684000000001E-8</v>
      </c>
      <c r="I36" s="18">
        <f t="shared" si="14"/>
        <v>0</v>
      </c>
      <c r="J36" s="18">
        <f t="shared" si="11"/>
        <v>0</v>
      </c>
      <c r="K36" s="85"/>
      <c r="L36" s="120" t="str">
        <f t="shared" si="15"/>
        <v xml:space="preserve"> </v>
      </c>
      <c r="M36" s="33">
        <f t="shared" si="16"/>
        <v>8.0106839999999989E-6</v>
      </c>
      <c r="N36" s="2"/>
      <c r="O36" s="2"/>
      <c r="P36" s="2"/>
      <c r="Q36" s="2"/>
      <c r="R36" s="2"/>
    </row>
    <row r="37" spans="1:18" x14ac:dyDescent="0.35">
      <c r="A37" s="96" t="str">
        <f t="shared" si="12"/>
        <v>Agriculture</v>
      </c>
      <c r="B37" s="87">
        <f t="shared" ref="B37:F37" si="23">B16</f>
        <v>0.5</v>
      </c>
      <c r="C37" s="95">
        <f t="shared" si="23"/>
        <v>100</v>
      </c>
      <c r="D37" s="91">
        <f t="shared" si="23"/>
        <v>1.0000000000000001E-9</v>
      </c>
      <c r="E37" s="91">
        <f t="shared" si="23"/>
        <v>30.65</v>
      </c>
      <c r="F37" s="87">
        <f t="shared" si="23"/>
        <v>0.11</v>
      </c>
      <c r="G37" s="18">
        <f t="shared" si="9"/>
        <v>3.8266525000000002E-10</v>
      </c>
      <c r="H37" s="19">
        <f t="shared" si="10"/>
        <v>7.6533049999999997E-8</v>
      </c>
      <c r="I37" s="18">
        <f t="shared" si="14"/>
        <v>0</v>
      </c>
      <c r="J37" s="18">
        <f t="shared" si="11"/>
        <v>0</v>
      </c>
      <c r="K37" s="85"/>
      <c r="L37" s="120" t="str">
        <f t="shared" si="15"/>
        <v xml:space="preserve"> </v>
      </c>
      <c r="M37" s="33">
        <f t="shared" si="16"/>
        <v>1.10146905E-5</v>
      </c>
      <c r="N37" s="2"/>
      <c r="O37" s="2"/>
      <c r="P37" s="2"/>
      <c r="Q37" s="2"/>
      <c r="R37" s="2"/>
    </row>
    <row r="38" spans="1:18" x14ac:dyDescent="0.35">
      <c r="A38" s="96" t="str">
        <f t="shared" si="12"/>
        <v>Transportation</v>
      </c>
      <c r="B38" s="87">
        <f t="shared" ref="B38:F38" si="24">B17</f>
        <v>0.28000000000000003</v>
      </c>
      <c r="C38" s="95">
        <f t="shared" si="24"/>
        <v>87</v>
      </c>
      <c r="D38" s="91">
        <f t="shared" si="24"/>
        <v>1.0000000000000001E-9</v>
      </c>
      <c r="E38" s="91">
        <f t="shared" si="24"/>
        <v>30.65</v>
      </c>
      <c r="F38" s="87">
        <f t="shared" si="24"/>
        <v>0.8</v>
      </c>
      <c r="G38" s="18">
        <f t="shared" si="9"/>
        <v>1.5584912000000002E-9</v>
      </c>
      <c r="H38" s="19">
        <f t="shared" si="10"/>
        <v>4.8424548000000008E-7</v>
      </c>
      <c r="I38" s="18">
        <f t="shared" si="14"/>
        <v>0</v>
      </c>
      <c r="J38" s="18">
        <f t="shared" si="11"/>
        <v>0</v>
      </c>
      <c r="K38" s="85"/>
      <c r="L38" s="120" t="str">
        <f t="shared" si="15"/>
        <v xml:space="preserve"> </v>
      </c>
      <c r="M38" s="33">
        <f t="shared" si="16"/>
        <v>8.0106840000000013E-5</v>
      </c>
      <c r="N38" s="2"/>
      <c r="O38" s="2"/>
      <c r="P38" s="2"/>
      <c r="Q38" s="2"/>
      <c r="R38" s="2"/>
    </row>
    <row r="39" spans="1:18" x14ac:dyDescent="0.35">
      <c r="A39" s="96" t="str">
        <f t="shared" si="12"/>
        <v>Water</v>
      </c>
      <c r="B39" s="87">
        <f t="shared" ref="B39:F39" si="25">B18</f>
        <v>0</v>
      </c>
      <c r="C39" s="95">
        <f t="shared" si="25"/>
        <v>0</v>
      </c>
      <c r="D39" s="91">
        <f t="shared" si="25"/>
        <v>1.0000000000000001E-9</v>
      </c>
      <c r="E39" s="91">
        <f t="shared" si="25"/>
        <v>30.65</v>
      </c>
      <c r="F39" s="87">
        <f t="shared" si="25"/>
        <v>0</v>
      </c>
      <c r="G39" s="18">
        <f t="shared" si="9"/>
        <v>0</v>
      </c>
      <c r="H39" s="19">
        <f t="shared" si="10"/>
        <v>0</v>
      </c>
      <c r="I39" s="18">
        <f t="shared" si="14"/>
        <v>0</v>
      </c>
      <c r="J39" s="18">
        <f t="shared" si="11"/>
        <v>0</v>
      </c>
      <c r="K39" s="85"/>
      <c r="L39" s="120" t="str">
        <f t="shared" si="15"/>
        <v xml:space="preserve"> </v>
      </c>
      <c r="M39" s="33">
        <f t="shared" si="16"/>
        <v>0</v>
      </c>
      <c r="N39" s="2"/>
      <c r="O39" s="2"/>
      <c r="P39" s="2"/>
      <c r="Q39" s="2"/>
      <c r="R39" s="2"/>
    </row>
    <row r="40" spans="1:18" x14ac:dyDescent="0.35">
      <c r="A40" s="96" t="str">
        <f t="shared" si="12"/>
        <v>User specified</v>
      </c>
      <c r="B40" s="87">
        <f t="shared" ref="B40:F40" si="26">B19</f>
        <v>0</v>
      </c>
      <c r="C40" s="95">
        <f t="shared" si="26"/>
        <v>0</v>
      </c>
      <c r="D40" s="91">
        <f t="shared" si="26"/>
        <v>1.0000000000000001E-9</v>
      </c>
      <c r="E40" s="91">
        <f t="shared" si="26"/>
        <v>30.65</v>
      </c>
      <c r="F40" s="87">
        <f t="shared" si="26"/>
        <v>0</v>
      </c>
      <c r="G40" s="18">
        <f t="shared" si="9"/>
        <v>0</v>
      </c>
      <c r="H40" s="19">
        <f t="shared" si="10"/>
        <v>0</v>
      </c>
      <c r="I40" s="18">
        <f t="shared" si="14"/>
        <v>0</v>
      </c>
      <c r="J40" s="18">
        <f t="shared" si="11"/>
        <v>0</v>
      </c>
      <c r="K40" s="85"/>
      <c r="L40" s="120" t="str">
        <f t="shared" si="15"/>
        <v xml:space="preserve"> </v>
      </c>
      <c r="M40" s="33">
        <f t="shared" si="16"/>
        <v>0</v>
      </c>
      <c r="N40" s="2"/>
      <c r="O40" s="2"/>
      <c r="P40" s="2"/>
      <c r="Q40" s="2"/>
      <c r="R40" s="2"/>
    </row>
    <row r="41" spans="1:18" x14ac:dyDescent="0.35">
      <c r="A41" s="96" t="str">
        <f t="shared" si="12"/>
        <v>User specified</v>
      </c>
      <c r="B41" s="87">
        <f>B20</f>
        <v>0</v>
      </c>
      <c r="C41" s="95">
        <f t="shared" ref="C41" si="27">C20</f>
        <v>0</v>
      </c>
      <c r="D41" s="91">
        <f t="shared" ref="D41:E41" si="28">D20</f>
        <v>1.0000000000000001E-9</v>
      </c>
      <c r="E41" s="91">
        <f t="shared" si="28"/>
        <v>30.65</v>
      </c>
      <c r="F41" s="87">
        <f>F20</f>
        <v>0</v>
      </c>
      <c r="G41" s="18">
        <f t="shared" si="9"/>
        <v>0</v>
      </c>
      <c r="H41" s="19">
        <f t="shared" si="10"/>
        <v>0</v>
      </c>
      <c r="I41" s="18">
        <f t="shared" si="14"/>
        <v>0</v>
      </c>
      <c r="J41" s="18">
        <f t="shared" si="11"/>
        <v>0</v>
      </c>
      <c r="K41" s="85"/>
      <c r="L41" s="120" t="str">
        <f t="shared" si="15"/>
        <v xml:space="preserve"> </v>
      </c>
      <c r="M41" s="33">
        <f t="shared" si="16"/>
        <v>0</v>
      </c>
      <c r="N41" s="2"/>
      <c r="O41" s="2"/>
      <c r="P41" s="2"/>
      <c r="Q41" s="2"/>
      <c r="R41" s="2"/>
    </row>
    <row r="42" spans="1:18" x14ac:dyDescent="0.35">
      <c r="A42" s="96" t="str">
        <f t="shared" si="12"/>
        <v>User specified</v>
      </c>
      <c r="B42" s="87">
        <f t="shared" ref="B42:F42" si="29">B21</f>
        <v>0</v>
      </c>
      <c r="C42" s="95">
        <f t="shared" si="29"/>
        <v>0</v>
      </c>
      <c r="D42" s="91">
        <f t="shared" si="29"/>
        <v>1.0000000000000001E-9</v>
      </c>
      <c r="E42" s="91">
        <f t="shared" si="29"/>
        <v>30.65</v>
      </c>
      <c r="F42" s="87">
        <f t="shared" si="29"/>
        <v>0</v>
      </c>
      <c r="G42" s="18">
        <f t="shared" si="9"/>
        <v>0</v>
      </c>
      <c r="H42" s="19">
        <f t="shared" si="10"/>
        <v>0</v>
      </c>
      <c r="I42" s="18">
        <f t="shared" si="14"/>
        <v>0</v>
      </c>
      <c r="J42" s="18">
        <f t="shared" si="11"/>
        <v>0</v>
      </c>
      <c r="K42" s="85"/>
      <c r="L42" s="120" t="str">
        <f t="shared" si="15"/>
        <v xml:space="preserve"> </v>
      </c>
      <c r="M42" s="33">
        <f t="shared" si="16"/>
        <v>0</v>
      </c>
      <c r="N42" s="2"/>
      <c r="O42" s="2"/>
      <c r="P42" s="2"/>
      <c r="Q42" s="2"/>
      <c r="R42" s="2"/>
    </row>
    <row r="43" spans="1:18" x14ac:dyDescent="0.35">
      <c r="A43" s="96" t="str">
        <f t="shared" si="12"/>
        <v>User specified</v>
      </c>
      <c r="B43" s="87">
        <f t="shared" ref="B43:F43" si="30">B22</f>
        <v>0</v>
      </c>
      <c r="C43" s="95">
        <f t="shared" si="30"/>
        <v>0</v>
      </c>
      <c r="D43" s="91">
        <f t="shared" si="30"/>
        <v>1.0000000000000001E-9</v>
      </c>
      <c r="E43" s="91">
        <f t="shared" si="30"/>
        <v>30.65</v>
      </c>
      <c r="F43" s="87">
        <f t="shared" si="30"/>
        <v>0</v>
      </c>
      <c r="G43" s="18">
        <f t="shared" si="9"/>
        <v>0</v>
      </c>
      <c r="H43" s="19">
        <f t="shared" si="10"/>
        <v>0</v>
      </c>
      <c r="I43" s="18">
        <f t="shared" si="14"/>
        <v>0</v>
      </c>
      <c r="J43" s="18">
        <f t="shared" si="11"/>
        <v>0</v>
      </c>
      <c r="K43" s="85"/>
      <c r="L43" s="120" t="str">
        <f t="shared" si="15"/>
        <v xml:space="preserve"> </v>
      </c>
      <c r="M43" s="33">
        <f t="shared" si="16"/>
        <v>0</v>
      </c>
      <c r="N43" s="2"/>
      <c r="O43" s="2"/>
      <c r="P43" s="2"/>
      <c r="Q43" s="2"/>
      <c r="R43" s="2"/>
    </row>
    <row r="44" spans="1:18" x14ac:dyDescent="0.35">
      <c r="A44" s="96" t="str">
        <f t="shared" si="12"/>
        <v>User specified</v>
      </c>
      <c r="B44" s="87">
        <f t="shared" ref="B44:F44" si="31">B23</f>
        <v>0</v>
      </c>
      <c r="C44" s="95">
        <f t="shared" si="31"/>
        <v>0</v>
      </c>
      <c r="D44" s="91">
        <f t="shared" si="31"/>
        <v>1.0000000000000001E-9</v>
      </c>
      <c r="E44" s="91">
        <f t="shared" si="31"/>
        <v>30.65</v>
      </c>
      <c r="F44" s="87">
        <f t="shared" si="31"/>
        <v>0</v>
      </c>
      <c r="G44" s="18">
        <f t="shared" si="9"/>
        <v>0</v>
      </c>
      <c r="H44" s="19">
        <f t="shared" si="10"/>
        <v>0</v>
      </c>
      <c r="I44" s="18">
        <f t="shared" si="14"/>
        <v>0</v>
      </c>
      <c r="J44" s="18">
        <f t="shared" si="11"/>
        <v>0</v>
      </c>
      <c r="K44" s="85"/>
      <c r="L44" s="120" t="str">
        <f t="shared" si="15"/>
        <v xml:space="preserve"> </v>
      </c>
      <c r="M44" s="33">
        <f t="shared" si="16"/>
        <v>0</v>
      </c>
      <c r="N44" s="2"/>
      <c r="O44" s="2"/>
      <c r="P44" s="2"/>
      <c r="Q44" s="2"/>
      <c r="R44" s="2"/>
    </row>
    <row r="45" spans="1:18" x14ac:dyDescent="0.35">
      <c r="A45" s="15" t="s">
        <v>20</v>
      </c>
      <c r="B45" s="16"/>
      <c r="C45" s="16"/>
      <c r="D45" s="17">
        <f>SUM(D29:D44)</f>
        <v>1.6000000000000004E-8</v>
      </c>
      <c r="E45" s="16"/>
      <c r="F45" s="16"/>
      <c r="G45" s="47">
        <f t="shared" ref="G45:H45" si="32">SUM(G29:G44)</f>
        <v>7.4024853224999999E-9</v>
      </c>
      <c r="H45" s="17">
        <f t="shared" si="32"/>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c r="N48" s="2"/>
      <c r="O48" s="2"/>
      <c r="P48" s="2"/>
      <c r="Q48" s="2"/>
      <c r="R48" s="2"/>
    </row>
    <row r="49" spans="1:18" s="6" customFormat="1" ht="58" x14ac:dyDescent="0.35">
      <c r="A49" s="140"/>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96"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96" t="str">
        <f t="shared" ref="A51:A65" si="33">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96" t="str">
        <f t="shared" si="33"/>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96" t="str">
        <f t="shared" si="33"/>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96" t="str">
        <f t="shared" si="33"/>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96" t="str">
        <f t="shared" si="33"/>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96" t="str">
        <f t="shared" si="33"/>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96" t="str">
        <f t="shared" si="33"/>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96" t="str">
        <f t="shared" si="33"/>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96" t="str">
        <f t="shared" si="33"/>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96" t="str">
        <f t="shared" si="33"/>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96" t="str">
        <f t="shared" si="33"/>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96" t="str">
        <f t="shared" si="33"/>
        <v>User specified</v>
      </c>
      <c r="B62" s="9"/>
      <c r="C62" s="9"/>
      <c r="D62" s="9"/>
      <c r="E62" s="9"/>
      <c r="F62" s="9"/>
      <c r="G62" s="9"/>
      <c r="H62" s="9"/>
      <c r="I62" s="9"/>
      <c r="J62" s="9"/>
      <c r="K62" s="9"/>
      <c r="L62" s="23"/>
      <c r="M62" s="2"/>
      <c r="N62" s="2"/>
      <c r="O62" s="2"/>
      <c r="P62" s="2"/>
      <c r="Q62" s="2"/>
      <c r="R62" s="2"/>
    </row>
    <row r="63" spans="1:18" x14ac:dyDescent="0.35">
      <c r="A63" s="96" t="str">
        <f t="shared" si="33"/>
        <v>User specified</v>
      </c>
      <c r="B63" s="9"/>
      <c r="C63" s="9"/>
      <c r="D63" s="9"/>
      <c r="E63" s="9"/>
      <c r="F63" s="9"/>
      <c r="G63" s="9"/>
      <c r="H63" s="9"/>
      <c r="I63" s="9"/>
      <c r="J63" s="9"/>
      <c r="K63" s="9"/>
      <c r="L63" s="23"/>
      <c r="M63" s="2"/>
      <c r="N63" s="2"/>
      <c r="O63" s="2"/>
      <c r="P63" s="2"/>
      <c r="Q63" s="2"/>
      <c r="R63" s="2"/>
    </row>
    <row r="64" spans="1:18" x14ac:dyDescent="0.35">
      <c r="A64" s="96" t="str">
        <f t="shared" si="33"/>
        <v>User specified</v>
      </c>
      <c r="B64" s="9"/>
      <c r="C64" s="9"/>
      <c r="D64" s="9"/>
      <c r="E64" s="9"/>
      <c r="F64" s="9"/>
      <c r="G64" s="9"/>
      <c r="H64" s="9"/>
      <c r="I64" s="9"/>
      <c r="J64" s="9"/>
      <c r="K64" s="9"/>
      <c r="L64" s="23"/>
      <c r="M64" s="2"/>
      <c r="N64" s="2"/>
      <c r="O64" s="2"/>
      <c r="P64" s="2"/>
      <c r="Q64" s="2"/>
      <c r="R64" s="2"/>
    </row>
    <row r="65" spans="1:18" x14ac:dyDescent="0.35">
      <c r="A65" s="96" t="str">
        <f t="shared" si="33"/>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34">(((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34"/>
        <v>0</v>
      </c>
      <c r="E69" s="26">
        <f t="shared" si="34"/>
        <v>0</v>
      </c>
      <c r="F69" s="26">
        <f t="shared" si="34"/>
        <v>0</v>
      </c>
      <c r="G69" s="26">
        <f t="shared" si="34"/>
        <v>0</v>
      </c>
      <c r="H69" s="26">
        <f t="shared" si="34"/>
        <v>0</v>
      </c>
      <c r="I69" s="26">
        <f t="shared" si="34"/>
        <v>0</v>
      </c>
      <c r="J69" s="26">
        <f t="shared" si="34"/>
        <v>0</v>
      </c>
      <c r="K69" s="26">
        <f t="shared" si="34"/>
        <v>0</v>
      </c>
      <c r="L69" s="26">
        <f>SUM(B69:K69)</f>
        <v>0</v>
      </c>
      <c r="M69" s="2"/>
      <c r="N69" s="2"/>
      <c r="O69" s="2"/>
      <c r="P69" s="2"/>
      <c r="Q69" s="2"/>
      <c r="R69" s="2"/>
    </row>
    <row r="70" spans="1:18" x14ac:dyDescent="0.35">
      <c r="A70" s="15" t="s">
        <v>37</v>
      </c>
      <c r="B70" s="27">
        <f>B69/$G$45</f>
        <v>0</v>
      </c>
      <c r="C70" s="27">
        <f t="shared" ref="C70:K70" si="35">C69/$G$45</f>
        <v>0</v>
      </c>
      <c r="D70" s="27">
        <f t="shared" si="35"/>
        <v>0</v>
      </c>
      <c r="E70" s="27">
        <f t="shared" si="35"/>
        <v>0</v>
      </c>
      <c r="F70" s="27">
        <f t="shared" si="35"/>
        <v>0</v>
      </c>
      <c r="G70" s="27">
        <f t="shared" si="35"/>
        <v>0</v>
      </c>
      <c r="H70" s="27">
        <f t="shared" si="35"/>
        <v>0</v>
      </c>
      <c r="I70" s="27">
        <f t="shared" si="35"/>
        <v>0</v>
      </c>
      <c r="J70" s="27">
        <f t="shared" si="35"/>
        <v>0</v>
      </c>
      <c r="K70" s="27">
        <f t="shared" si="35"/>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1" t="s">
        <v>93</v>
      </c>
      <c r="B72" s="142"/>
      <c r="C72" s="142"/>
      <c r="D72" s="142"/>
      <c r="E72" s="142"/>
      <c r="F72" s="142"/>
      <c r="G72" s="142"/>
      <c r="H72" s="142"/>
      <c r="I72" s="142"/>
      <c r="J72" s="142"/>
      <c r="K72" s="142"/>
      <c r="L72" s="143"/>
      <c r="M72" s="2"/>
      <c r="N72" s="2"/>
      <c r="O72" s="2"/>
      <c r="P72" s="2"/>
      <c r="Q72" s="2"/>
      <c r="R72" s="2"/>
    </row>
    <row r="73" spans="1:18"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96" t="str">
        <f t="shared" ref="A76:A90" si="36">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96" t="str">
        <f t="shared" si="36"/>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96" t="str">
        <f t="shared" si="36"/>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96" t="str">
        <f t="shared" si="36"/>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96" t="str">
        <f t="shared" si="36"/>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96" t="str">
        <f t="shared" si="36"/>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96" t="str">
        <f t="shared" si="36"/>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96" t="str">
        <f t="shared" si="36"/>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96" t="str">
        <f t="shared" si="36"/>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96" t="str">
        <f t="shared" si="36"/>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96" t="str">
        <f t="shared" si="36"/>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96" t="str">
        <f t="shared" si="36"/>
        <v>User specified</v>
      </c>
      <c r="B87" s="9"/>
      <c r="C87" s="9"/>
      <c r="D87" s="9"/>
      <c r="E87" s="9"/>
      <c r="F87" s="9"/>
      <c r="G87" s="9"/>
      <c r="H87" s="9"/>
      <c r="I87" s="9"/>
      <c r="J87" s="9"/>
      <c r="K87" s="9"/>
      <c r="L87" s="23"/>
      <c r="M87" s="2"/>
      <c r="N87" s="2"/>
      <c r="O87" s="2"/>
      <c r="P87" s="2"/>
      <c r="Q87" s="2"/>
      <c r="R87" s="2"/>
    </row>
    <row r="88" spans="1:18" x14ac:dyDescent="0.35">
      <c r="A88" s="96" t="str">
        <f t="shared" si="36"/>
        <v>User specified</v>
      </c>
      <c r="B88" s="13"/>
      <c r="C88" s="13"/>
      <c r="D88" s="13"/>
      <c r="E88" s="13"/>
      <c r="F88" s="13"/>
      <c r="G88" s="13"/>
      <c r="H88" s="13"/>
      <c r="I88" s="13"/>
      <c r="J88" s="13"/>
      <c r="K88" s="13"/>
      <c r="L88" s="23"/>
      <c r="M88" s="2"/>
      <c r="N88" s="2"/>
      <c r="O88" s="2"/>
      <c r="P88" s="2"/>
      <c r="Q88" s="2"/>
      <c r="R88" s="2"/>
    </row>
    <row r="89" spans="1:18" x14ac:dyDescent="0.35">
      <c r="A89" s="96" t="str">
        <f t="shared" si="36"/>
        <v>User specified</v>
      </c>
      <c r="B89" s="9"/>
      <c r="C89" s="9"/>
      <c r="D89" s="9"/>
      <c r="E89" s="9"/>
      <c r="F89" s="9"/>
      <c r="G89" s="9"/>
      <c r="H89" s="9"/>
      <c r="I89" s="9"/>
      <c r="J89" s="9"/>
      <c r="K89" s="9"/>
      <c r="L89" s="23"/>
      <c r="M89" s="2"/>
      <c r="N89" s="2"/>
      <c r="O89" s="2"/>
      <c r="P89" s="2"/>
      <c r="Q89" s="2"/>
      <c r="R89" s="2"/>
    </row>
    <row r="90" spans="1:18" x14ac:dyDescent="0.35">
      <c r="A90" s="96" t="str">
        <f t="shared" si="36"/>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37">(((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37"/>
        <v>0</v>
      </c>
      <c r="E94" s="33">
        <f t="shared" si="37"/>
        <v>0</v>
      </c>
      <c r="F94" s="33">
        <f t="shared" si="37"/>
        <v>0</v>
      </c>
      <c r="G94" s="33">
        <f t="shared" si="37"/>
        <v>0</v>
      </c>
      <c r="H94" s="33">
        <f t="shared" si="37"/>
        <v>0</v>
      </c>
      <c r="I94" s="33">
        <f t="shared" si="37"/>
        <v>0</v>
      </c>
      <c r="J94" s="33">
        <f t="shared" si="37"/>
        <v>0</v>
      </c>
      <c r="K94" s="33">
        <f t="shared" si="37"/>
        <v>0</v>
      </c>
      <c r="L94" s="33">
        <f>SUM(B94:K94)</f>
        <v>0</v>
      </c>
      <c r="M94" s="2"/>
      <c r="N94" s="2"/>
      <c r="O94" s="2"/>
      <c r="P94" s="2"/>
      <c r="Q94" s="2"/>
      <c r="R94" s="2"/>
    </row>
    <row r="95" spans="1:18" x14ac:dyDescent="0.35">
      <c r="A95" s="15" t="s">
        <v>37</v>
      </c>
      <c r="B95" s="27">
        <f>B94/$H$45</f>
        <v>0</v>
      </c>
      <c r="C95" s="27">
        <f t="shared" ref="C95:K95" si="38">C94/$H$45</f>
        <v>0</v>
      </c>
      <c r="D95" s="27">
        <f t="shared" si="38"/>
        <v>0</v>
      </c>
      <c r="E95" s="27">
        <f t="shared" si="38"/>
        <v>0</v>
      </c>
      <c r="F95" s="27">
        <f t="shared" si="38"/>
        <v>0</v>
      </c>
      <c r="G95" s="27">
        <f t="shared" si="38"/>
        <v>0</v>
      </c>
      <c r="H95" s="27">
        <f t="shared" si="38"/>
        <v>0</v>
      </c>
      <c r="I95" s="27">
        <f t="shared" si="38"/>
        <v>0</v>
      </c>
      <c r="J95" s="27">
        <f t="shared" si="38"/>
        <v>0</v>
      </c>
      <c r="K95" s="27">
        <f t="shared" si="38"/>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1" t="s">
        <v>92</v>
      </c>
      <c r="B97" s="142"/>
      <c r="C97" s="142"/>
      <c r="D97" s="142"/>
      <c r="E97" s="142"/>
      <c r="F97" s="142"/>
      <c r="G97" s="142"/>
      <c r="H97" s="142"/>
      <c r="I97" s="142"/>
      <c r="J97" s="142"/>
      <c r="K97" s="142"/>
      <c r="L97" s="143"/>
      <c r="M97" s="2"/>
      <c r="N97" s="2"/>
      <c r="O97" s="2"/>
      <c r="P97" s="2"/>
      <c r="Q97" s="2"/>
      <c r="R97" s="2"/>
    </row>
    <row r="98" spans="1:18" ht="60" customHeight="1" x14ac:dyDescent="0.35">
      <c r="A98" s="151" t="s">
        <v>42</v>
      </c>
      <c r="B98" s="40" t="s">
        <v>43</v>
      </c>
      <c r="C98" s="40" t="s">
        <v>44</v>
      </c>
      <c r="D98" s="149" t="s">
        <v>104</v>
      </c>
      <c r="E98" s="149"/>
      <c r="F98" s="149"/>
      <c r="G98" s="149"/>
      <c r="H98" s="149"/>
      <c r="I98" s="149"/>
      <c r="J98" s="149"/>
      <c r="K98" s="149"/>
      <c r="L98" s="150"/>
      <c r="M98" s="2"/>
      <c r="N98" s="2"/>
      <c r="O98" s="2"/>
      <c r="P98" s="2"/>
      <c r="Q98" s="2"/>
      <c r="R98" s="2"/>
    </row>
    <row r="99" spans="1:18" s="6" customFormat="1" x14ac:dyDescent="0.35">
      <c r="A99" s="153"/>
      <c r="B99" s="41" t="s">
        <v>45</v>
      </c>
      <c r="C99" s="41" t="s">
        <v>45</v>
      </c>
      <c r="D99" s="133"/>
      <c r="E99" s="133"/>
      <c r="F99" s="133"/>
      <c r="G99" s="133"/>
      <c r="H99" s="133"/>
      <c r="I99" s="133"/>
      <c r="J99" s="133"/>
      <c r="K99" s="133"/>
      <c r="L99" s="134"/>
      <c r="M99" s="2"/>
      <c r="N99" s="5"/>
      <c r="O99" s="5"/>
      <c r="P99" s="5"/>
      <c r="Q99" s="5"/>
      <c r="R99" s="5"/>
    </row>
    <row r="100" spans="1:18" x14ac:dyDescent="0.35">
      <c r="A100" s="4" t="s">
        <v>38</v>
      </c>
      <c r="B100" s="91">
        <v>0.44</v>
      </c>
      <c r="C100" s="91">
        <v>0.85</v>
      </c>
      <c r="D100" s="133"/>
      <c r="E100" s="133"/>
      <c r="F100" s="133"/>
      <c r="G100" s="133"/>
      <c r="H100" s="133"/>
      <c r="I100" s="133"/>
      <c r="J100" s="133"/>
      <c r="K100" s="133"/>
      <c r="L100" s="134"/>
      <c r="M100" s="2"/>
      <c r="N100" s="2"/>
      <c r="O100" s="2"/>
      <c r="P100" s="2"/>
      <c r="Q100" s="2"/>
      <c r="R100" s="2"/>
    </row>
    <row r="101" spans="1:18" ht="29" x14ac:dyDescent="0.35">
      <c r="A101" s="67" t="s">
        <v>46</v>
      </c>
      <c r="B101" s="91">
        <v>0</v>
      </c>
      <c r="C101" s="91">
        <v>0</v>
      </c>
      <c r="D101" s="133"/>
      <c r="E101" s="133"/>
      <c r="F101" s="133"/>
      <c r="G101" s="133"/>
      <c r="H101" s="133"/>
      <c r="I101" s="133"/>
      <c r="J101" s="133"/>
      <c r="K101" s="133"/>
      <c r="L101" s="134"/>
      <c r="M101" s="2"/>
      <c r="N101" s="2"/>
      <c r="O101" s="2"/>
      <c r="P101" s="2"/>
      <c r="Q101" s="2"/>
      <c r="R101" s="2"/>
    </row>
    <row r="102" spans="1:18" x14ac:dyDescent="0.35">
      <c r="A102" s="22" t="s">
        <v>24</v>
      </c>
      <c r="B102" s="91">
        <v>0</v>
      </c>
      <c r="C102" s="91">
        <v>0.68</v>
      </c>
      <c r="D102" s="133"/>
      <c r="E102" s="133"/>
      <c r="F102" s="133"/>
      <c r="G102" s="133"/>
      <c r="H102" s="133"/>
      <c r="I102" s="133"/>
      <c r="J102" s="133"/>
      <c r="K102" s="133"/>
      <c r="L102" s="134"/>
      <c r="M102" s="2"/>
      <c r="N102" s="2"/>
      <c r="O102" s="2"/>
      <c r="P102" s="2"/>
      <c r="Q102" s="2"/>
      <c r="R102" s="2"/>
    </row>
    <row r="103" spans="1:18" x14ac:dyDescent="0.35">
      <c r="A103" s="4" t="s">
        <v>25</v>
      </c>
      <c r="B103" s="91">
        <v>0</v>
      </c>
      <c r="C103" s="91">
        <v>0.96</v>
      </c>
      <c r="D103" s="133"/>
      <c r="E103" s="133"/>
      <c r="F103" s="133"/>
      <c r="G103" s="133"/>
      <c r="H103" s="133"/>
      <c r="I103" s="133"/>
      <c r="J103" s="133"/>
      <c r="K103" s="133"/>
      <c r="L103" s="134"/>
      <c r="M103" s="2"/>
      <c r="N103" s="2"/>
      <c r="O103" s="2"/>
      <c r="P103" s="2"/>
      <c r="Q103" s="2"/>
      <c r="R103" s="2"/>
    </row>
    <row r="104" spans="1:18" x14ac:dyDescent="0.35">
      <c r="A104" s="4" t="s">
        <v>40</v>
      </c>
      <c r="B104" s="91">
        <v>0.45</v>
      </c>
      <c r="C104" s="91">
        <v>0.74</v>
      </c>
      <c r="D104" s="133"/>
      <c r="E104" s="133"/>
      <c r="F104" s="133"/>
      <c r="G104" s="133"/>
      <c r="H104" s="133"/>
      <c r="I104" s="133"/>
      <c r="J104" s="133"/>
      <c r="K104" s="133"/>
      <c r="L104" s="134"/>
      <c r="M104" s="2"/>
      <c r="N104" s="2"/>
      <c r="O104" s="2"/>
      <c r="P104" s="2"/>
      <c r="Q104" s="2"/>
      <c r="R104" s="2"/>
    </row>
    <row r="105" spans="1:18" x14ac:dyDescent="0.35">
      <c r="A105" s="4" t="s">
        <v>27</v>
      </c>
      <c r="B105" s="91">
        <v>0.47</v>
      </c>
      <c r="C105" s="91">
        <v>0.85</v>
      </c>
      <c r="D105" s="133"/>
      <c r="E105" s="133"/>
      <c r="F105" s="133"/>
      <c r="G105" s="133"/>
      <c r="H105" s="133"/>
      <c r="I105" s="133"/>
      <c r="J105" s="133"/>
      <c r="K105" s="133"/>
      <c r="L105" s="134"/>
      <c r="M105" s="2"/>
      <c r="N105" s="2"/>
      <c r="O105" s="2"/>
      <c r="P105" s="2"/>
      <c r="Q105" s="2"/>
      <c r="R105" s="2"/>
    </row>
    <row r="106" spans="1:18" x14ac:dyDescent="0.35">
      <c r="A106" s="4" t="s">
        <v>28</v>
      </c>
      <c r="B106" s="91">
        <v>0.4</v>
      </c>
      <c r="C106" s="91">
        <v>0.68</v>
      </c>
      <c r="D106" s="133"/>
      <c r="E106" s="133"/>
      <c r="F106" s="133"/>
      <c r="G106" s="133"/>
      <c r="H106" s="133"/>
      <c r="I106" s="133"/>
      <c r="J106" s="133"/>
      <c r="K106" s="133"/>
      <c r="L106" s="134"/>
      <c r="M106" s="2"/>
      <c r="N106" s="2"/>
      <c r="O106" s="2"/>
      <c r="P106" s="2"/>
      <c r="Q106" s="2"/>
      <c r="R106" s="2"/>
    </row>
    <row r="107" spans="1:18" x14ac:dyDescent="0.35">
      <c r="A107" s="4" t="s">
        <v>29</v>
      </c>
      <c r="B107" s="91">
        <v>0.5</v>
      </c>
      <c r="C107" s="91">
        <v>0.84</v>
      </c>
      <c r="D107" s="133"/>
      <c r="E107" s="133"/>
      <c r="F107" s="133"/>
      <c r="G107" s="133"/>
      <c r="H107" s="133"/>
      <c r="I107" s="133"/>
      <c r="J107" s="133"/>
      <c r="K107" s="133"/>
      <c r="L107" s="134"/>
      <c r="M107" s="2"/>
      <c r="N107" s="2"/>
      <c r="O107" s="2"/>
      <c r="P107" s="2"/>
      <c r="Q107" s="2"/>
      <c r="R107" s="2"/>
    </row>
    <row r="108" spans="1:18" x14ac:dyDescent="0.35">
      <c r="A108" s="4" t="s">
        <v>30</v>
      </c>
      <c r="B108" s="92">
        <v>0.38</v>
      </c>
      <c r="C108" s="91">
        <v>0.73</v>
      </c>
      <c r="D108" s="133"/>
      <c r="E108" s="133"/>
      <c r="F108" s="133"/>
      <c r="G108" s="133"/>
      <c r="H108" s="133"/>
      <c r="I108" s="133"/>
      <c r="J108" s="133"/>
      <c r="K108" s="133"/>
      <c r="L108" s="134"/>
      <c r="M108" s="2"/>
      <c r="N108" s="2"/>
      <c r="O108" s="2"/>
      <c r="P108" s="2"/>
      <c r="Q108" s="2"/>
      <c r="R108" s="2"/>
    </row>
    <row r="109" spans="1:18" ht="15" customHeight="1" x14ac:dyDescent="0.35">
      <c r="A109" s="154" t="s">
        <v>47</v>
      </c>
      <c r="B109" s="154" t="s">
        <v>48</v>
      </c>
      <c r="C109" s="154"/>
      <c r="D109" s="152" t="s">
        <v>49</v>
      </c>
      <c r="E109" s="133" t="s">
        <v>105</v>
      </c>
      <c r="F109" s="133"/>
      <c r="G109" s="133"/>
      <c r="H109" s="133"/>
      <c r="I109" s="133"/>
      <c r="J109" s="133"/>
      <c r="K109" s="133"/>
      <c r="L109" s="134"/>
      <c r="M109" s="2"/>
      <c r="N109" s="2"/>
      <c r="O109" s="2"/>
      <c r="P109" s="2"/>
      <c r="Q109" s="2"/>
      <c r="R109" s="2"/>
    </row>
    <row r="110" spans="1:18" ht="15" customHeight="1" x14ac:dyDescent="0.35">
      <c r="A110" s="154"/>
      <c r="B110" s="68" t="s">
        <v>50</v>
      </c>
      <c r="C110" s="68" t="s">
        <v>51</v>
      </c>
      <c r="D110" s="152"/>
      <c r="E110" s="133"/>
      <c r="F110" s="133"/>
      <c r="G110" s="133"/>
      <c r="H110" s="133"/>
      <c r="I110" s="133"/>
      <c r="J110" s="133"/>
      <c r="K110" s="133"/>
      <c r="L110" s="134"/>
      <c r="M110" s="2"/>
      <c r="N110" s="2"/>
      <c r="O110" s="2"/>
      <c r="P110" s="2"/>
      <c r="Q110" s="2"/>
      <c r="R110" s="2"/>
    </row>
    <row r="111" spans="1:18" ht="15" customHeight="1" x14ac:dyDescent="0.35">
      <c r="A111" s="73" t="s">
        <v>12</v>
      </c>
      <c r="B111" s="90">
        <v>0.2</v>
      </c>
      <c r="C111" s="90">
        <v>75</v>
      </c>
      <c r="D111" s="90">
        <v>0.71</v>
      </c>
      <c r="E111" s="133"/>
      <c r="F111" s="133"/>
      <c r="G111" s="133"/>
      <c r="H111" s="133"/>
      <c r="I111" s="133"/>
      <c r="J111" s="133"/>
      <c r="K111" s="133"/>
      <c r="L111" s="134"/>
      <c r="M111" s="2"/>
      <c r="N111" s="2"/>
      <c r="O111" s="2"/>
      <c r="P111" s="2"/>
      <c r="Q111" s="2"/>
      <c r="R111" s="2"/>
    </row>
    <row r="112" spans="1:18" ht="15" customHeight="1" x14ac:dyDescent="0.35">
      <c r="A112" s="73" t="s">
        <v>13</v>
      </c>
      <c r="B112" s="90">
        <v>0.23499999999999999</v>
      </c>
      <c r="C112" s="90">
        <v>93</v>
      </c>
      <c r="D112" s="90">
        <v>0.68</v>
      </c>
      <c r="E112" s="133"/>
      <c r="F112" s="133"/>
      <c r="G112" s="133"/>
      <c r="H112" s="133"/>
      <c r="I112" s="133"/>
      <c r="J112" s="133"/>
      <c r="K112" s="133"/>
      <c r="L112" s="134"/>
      <c r="M112" s="2"/>
      <c r="N112" s="2"/>
      <c r="O112" s="2"/>
      <c r="P112" s="2"/>
      <c r="Q112" s="2"/>
      <c r="R112" s="2"/>
    </row>
    <row r="113" spans="1:18" ht="15" customHeight="1" x14ac:dyDescent="0.35">
      <c r="A113" s="73" t="s">
        <v>14</v>
      </c>
      <c r="B113" s="90">
        <v>0.25</v>
      </c>
      <c r="C113" s="90">
        <v>80</v>
      </c>
      <c r="D113" s="90">
        <v>0.3</v>
      </c>
      <c r="E113" s="133"/>
      <c r="F113" s="133"/>
      <c r="G113" s="133"/>
      <c r="H113" s="133"/>
      <c r="I113" s="133"/>
      <c r="J113" s="133"/>
      <c r="K113" s="133"/>
      <c r="L113" s="134"/>
      <c r="M113" s="2"/>
      <c r="N113" s="2"/>
      <c r="O113" s="2"/>
      <c r="P113" s="2"/>
      <c r="Q113" s="2"/>
      <c r="R113" s="2"/>
    </row>
    <row r="114" spans="1:18" ht="15" customHeight="1" x14ac:dyDescent="0.35">
      <c r="A114" s="73" t="s">
        <v>15</v>
      </c>
      <c r="B114" s="90">
        <v>0.28999999999999998</v>
      </c>
      <c r="C114" s="90">
        <v>76</v>
      </c>
      <c r="D114" s="90">
        <v>0.5</v>
      </c>
      <c r="E114" s="133"/>
      <c r="F114" s="133"/>
      <c r="G114" s="133"/>
      <c r="H114" s="133"/>
      <c r="I114" s="133"/>
      <c r="J114" s="133"/>
      <c r="K114" s="133"/>
      <c r="L114" s="134"/>
      <c r="M114" s="2"/>
      <c r="N114" s="2"/>
      <c r="O114" s="2"/>
      <c r="P114" s="2"/>
      <c r="Q114" s="2"/>
      <c r="R114" s="2"/>
    </row>
    <row r="115" spans="1:18" ht="15" customHeight="1" x14ac:dyDescent="0.35">
      <c r="A115" s="73" t="s">
        <v>16</v>
      </c>
      <c r="B115" s="90">
        <v>0.28999999999999998</v>
      </c>
      <c r="C115" s="90">
        <v>76</v>
      </c>
      <c r="D115" s="90">
        <v>0.5</v>
      </c>
      <c r="E115" s="133"/>
      <c r="F115" s="133"/>
      <c r="G115" s="133"/>
      <c r="H115" s="133"/>
      <c r="I115" s="133"/>
      <c r="J115" s="133"/>
      <c r="K115" s="133"/>
      <c r="L115" s="134"/>
      <c r="M115" s="2"/>
      <c r="N115" s="2"/>
      <c r="O115" s="2"/>
      <c r="P115" s="2"/>
      <c r="Q115" s="2"/>
      <c r="R115" s="2"/>
    </row>
    <row r="116" spans="1:18" ht="15" customHeight="1" x14ac:dyDescent="0.35">
      <c r="A116" s="73" t="s">
        <v>17</v>
      </c>
      <c r="B116" s="90">
        <v>0.19</v>
      </c>
      <c r="C116" s="90">
        <v>21</v>
      </c>
      <c r="D116" s="90">
        <v>0.08</v>
      </c>
      <c r="E116" s="133"/>
      <c r="F116" s="133"/>
      <c r="G116" s="133"/>
      <c r="H116" s="133"/>
      <c r="I116" s="133"/>
      <c r="J116" s="133"/>
      <c r="K116" s="133"/>
      <c r="L116" s="134"/>
      <c r="M116" s="2"/>
      <c r="N116" s="2"/>
      <c r="O116" s="2"/>
      <c r="P116" s="2"/>
      <c r="Q116" s="2"/>
      <c r="R116" s="2"/>
    </row>
    <row r="117" spans="1:18" ht="15" customHeight="1" x14ac:dyDescent="0.35">
      <c r="A117" s="73" t="s">
        <v>119</v>
      </c>
      <c r="B117" s="90">
        <v>0.32500000000000001</v>
      </c>
      <c r="C117" s="90">
        <v>73</v>
      </c>
      <c r="D117" s="90">
        <v>0.27</v>
      </c>
      <c r="E117" s="133"/>
      <c r="F117" s="133"/>
      <c r="G117" s="133"/>
      <c r="H117" s="133"/>
      <c r="I117" s="133"/>
      <c r="J117" s="133"/>
      <c r="K117" s="133"/>
      <c r="L117" s="134"/>
      <c r="M117" s="2"/>
      <c r="N117" s="2"/>
      <c r="O117" s="2"/>
      <c r="P117" s="2"/>
      <c r="Q117" s="2"/>
      <c r="R117" s="2"/>
    </row>
    <row r="118" spans="1:18" ht="15" customHeight="1" x14ac:dyDescent="0.35">
      <c r="A118" s="73" t="s">
        <v>63</v>
      </c>
      <c r="B118" s="90">
        <v>0.19</v>
      </c>
      <c r="C118" s="90">
        <v>21</v>
      </c>
      <c r="D118" s="90">
        <v>0.08</v>
      </c>
      <c r="E118" s="133"/>
      <c r="F118" s="133"/>
      <c r="G118" s="133"/>
      <c r="H118" s="133"/>
      <c r="I118" s="133"/>
      <c r="J118" s="133"/>
      <c r="K118" s="133"/>
      <c r="L118" s="134"/>
      <c r="M118" s="2"/>
      <c r="N118" s="2"/>
      <c r="O118" s="2"/>
      <c r="P118" s="2"/>
      <c r="Q118" s="2"/>
      <c r="R118" s="2"/>
    </row>
    <row r="119" spans="1:18" ht="15" customHeight="1" x14ac:dyDescent="0.35">
      <c r="A119" s="73" t="s">
        <v>61</v>
      </c>
      <c r="B119" s="90">
        <v>0.5</v>
      </c>
      <c r="C119" s="90">
        <v>100</v>
      </c>
      <c r="D119" s="90">
        <v>0.11</v>
      </c>
      <c r="E119" s="133"/>
      <c r="F119" s="133"/>
      <c r="G119" s="133"/>
      <c r="H119" s="133"/>
      <c r="I119" s="133"/>
      <c r="J119" s="133"/>
      <c r="K119" s="133"/>
      <c r="L119" s="134"/>
      <c r="M119" s="2"/>
      <c r="N119" s="2"/>
      <c r="O119" s="2"/>
      <c r="P119" s="2"/>
      <c r="Q119" s="2"/>
      <c r="R119" s="2"/>
    </row>
    <row r="120" spans="1:18" s="6" customFormat="1" ht="15" customHeight="1" x14ac:dyDescent="0.35">
      <c r="A120" s="73" t="s">
        <v>18</v>
      </c>
      <c r="B120" s="90">
        <v>0.28000000000000003</v>
      </c>
      <c r="C120" s="90">
        <v>87</v>
      </c>
      <c r="D120" s="90">
        <v>0.8</v>
      </c>
      <c r="E120" s="135"/>
      <c r="F120" s="135"/>
      <c r="G120" s="135"/>
      <c r="H120" s="135"/>
      <c r="I120" s="135"/>
      <c r="J120" s="135"/>
      <c r="K120" s="135"/>
      <c r="L120" s="136"/>
      <c r="M120" s="2"/>
      <c r="N120" s="5"/>
      <c r="O120" s="5"/>
      <c r="P120" s="5"/>
      <c r="Q120" s="5"/>
      <c r="R120" s="5"/>
    </row>
    <row r="121" spans="1:18" x14ac:dyDescent="0.35">
      <c r="A121" s="151" t="s">
        <v>52</v>
      </c>
      <c r="B121" s="151"/>
      <c r="C121" s="151"/>
      <c r="D121" s="151"/>
      <c r="E121" s="151"/>
      <c r="F121" s="151"/>
      <c r="G121" s="151"/>
      <c r="H121" s="151"/>
      <c r="I121" s="151"/>
      <c r="J121" s="151"/>
      <c r="K121" s="151"/>
      <c r="L121" s="146"/>
      <c r="M121" s="2"/>
      <c r="N121" s="2"/>
      <c r="O121" s="2"/>
      <c r="P121" s="2"/>
      <c r="Q121" s="2"/>
      <c r="R121" s="2"/>
    </row>
    <row r="122" spans="1:18" ht="72.5" x14ac:dyDescent="0.35">
      <c r="A122" s="42"/>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x14ac:dyDescent="0.35">
      <c r="A125" s="69" t="s">
        <v>53</v>
      </c>
      <c r="B125" s="70"/>
      <c r="C125" s="70"/>
      <c r="D125" s="70"/>
      <c r="E125" s="70"/>
      <c r="F125" s="71"/>
      <c r="G125" s="71"/>
      <c r="H125" s="71"/>
      <c r="I125" s="71"/>
      <c r="J125" s="71"/>
      <c r="K125" s="71"/>
      <c r="L125" s="144"/>
      <c r="M125" s="2"/>
      <c r="N125" s="2"/>
      <c r="O125" s="2"/>
      <c r="P125" s="2"/>
      <c r="Q125" s="2"/>
      <c r="R125" s="2"/>
    </row>
    <row r="126" spans="1:18" x14ac:dyDescent="0.35">
      <c r="A126" s="72" t="s">
        <v>54</v>
      </c>
      <c r="B126" s="70"/>
      <c r="C126" s="70"/>
      <c r="D126" s="70"/>
      <c r="E126" s="70"/>
      <c r="F126" s="71"/>
      <c r="G126" s="71"/>
      <c r="H126" s="71"/>
      <c r="I126" s="71"/>
      <c r="J126" s="71"/>
      <c r="K126" s="71"/>
      <c r="L126" s="145"/>
      <c r="M126" s="2"/>
      <c r="N126" s="2"/>
      <c r="O126" s="2"/>
      <c r="P126" s="2"/>
      <c r="Q126" s="2"/>
      <c r="R126" s="2"/>
    </row>
    <row r="127" spans="1:18" x14ac:dyDescent="0.35">
      <c r="A127" s="72" t="s">
        <v>55</v>
      </c>
      <c r="B127" s="70"/>
      <c r="C127" s="70"/>
      <c r="D127" s="70"/>
      <c r="E127" s="70"/>
      <c r="F127" s="71"/>
      <c r="G127" s="71"/>
      <c r="H127" s="71"/>
      <c r="I127" s="71"/>
      <c r="J127" s="71"/>
      <c r="K127" s="71"/>
      <c r="L127" s="145"/>
      <c r="M127" s="2"/>
      <c r="N127" s="2"/>
      <c r="O127" s="2"/>
      <c r="P127" s="2"/>
      <c r="Q127" s="2"/>
      <c r="R127" s="2"/>
    </row>
    <row r="128" spans="1:18" x14ac:dyDescent="0.35">
      <c r="A128" s="72" t="s">
        <v>56</v>
      </c>
      <c r="B128" s="70"/>
      <c r="C128" s="70"/>
      <c r="D128" s="70"/>
      <c r="E128" s="70"/>
      <c r="F128" s="71"/>
      <c r="G128" s="71"/>
      <c r="H128" s="71"/>
      <c r="I128" s="71"/>
      <c r="J128" s="71"/>
      <c r="K128" s="71"/>
      <c r="L128" s="145"/>
      <c r="M128" s="2"/>
      <c r="N128" s="2"/>
      <c r="O128" s="2"/>
      <c r="P128" s="2"/>
      <c r="Q128" s="2"/>
      <c r="R128" s="2"/>
    </row>
    <row r="129" spans="1:18" x14ac:dyDescent="0.35">
      <c r="A129" s="69"/>
      <c r="B129" s="70"/>
      <c r="C129" s="70"/>
      <c r="D129" s="70"/>
      <c r="E129" s="70"/>
      <c r="F129" s="71"/>
      <c r="G129" s="71"/>
      <c r="H129" s="71"/>
      <c r="I129" s="71"/>
      <c r="J129" s="71"/>
      <c r="K129" s="71"/>
      <c r="L129" s="145"/>
      <c r="M129" s="2"/>
      <c r="N129" s="2"/>
      <c r="O129" s="2"/>
      <c r="P129" s="2"/>
      <c r="Q129" s="2"/>
      <c r="R129" s="2"/>
    </row>
    <row r="130" spans="1:18" x14ac:dyDescent="0.35">
      <c r="A130" s="69" t="s">
        <v>57</v>
      </c>
      <c r="B130" s="70"/>
      <c r="C130" s="70"/>
      <c r="D130" s="70"/>
      <c r="E130" s="70"/>
      <c r="F130" s="71"/>
      <c r="G130" s="71"/>
      <c r="H130" s="71"/>
      <c r="I130" s="71"/>
      <c r="J130" s="71"/>
      <c r="K130" s="71"/>
      <c r="L130" s="145"/>
      <c r="M130" s="2"/>
      <c r="N130" s="2"/>
      <c r="O130" s="2"/>
      <c r="P130" s="2"/>
      <c r="Q130" s="2"/>
      <c r="R130" s="2"/>
    </row>
    <row r="131" spans="1:18" x14ac:dyDescent="0.35">
      <c r="A131" s="72"/>
      <c r="B131" s="70"/>
      <c r="C131" s="70"/>
      <c r="D131" s="70"/>
      <c r="E131" s="70"/>
      <c r="F131" s="71"/>
      <c r="G131" s="71"/>
      <c r="H131" s="71"/>
      <c r="I131" s="71"/>
      <c r="J131" s="71"/>
      <c r="K131" s="71"/>
      <c r="L131" s="145"/>
      <c r="M131" s="2"/>
      <c r="N131" s="2"/>
      <c r="O131" s="2"/>
      <c r="P131" s="2"/>
      <c r="Q131" s="2"/>
      <c r="R131" s="2"/>
    </row>
    <row r="132" spans="1:18" x14ac:dyDescent="0.35">
      <c r="A132" s="69"/>
      <c r="B132" s="70"/>
      <c r="C132" s="70"/>
      <c r="D132" s="70"/>
      <c r="E132" s="70"/>
      <c r="F132" s="71"/>
      <c r="G132" s="71"/>
      <c r="H132" s="71"/>
      <c r="I132" s="71"/>
      <c r="J132" s="71"/>
      <c r="K132" s="71"/>
      <c r="L132" s="14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c r="M210" s="2"/>
    </row>
    <row r="211" spans="1:18" x14ac:dyDescent="0.35">
      <c r="A211" s="37"/>
      <c r="L211" s="38"/>
      <c r="M211" s="2"/>
    </row>
    <row r="212" spans="1:18" x14ac:dyDescent="0.35">
      <c r="A212" s="37"/>
      <c r="L212" s="38"/>
      <c r="M212" s="2"/>
    </row>
    <row r="213" spans="1:18" x14ac:dyDescent="0.35">
      <c r="A213" s="37"/>
      <c r="L213" s="38"/>
      <c r="M213" s="2"/>
    </row>
    <row r="214" spans="1:18" x14ac:dyDescent="0.35">
      <c r="A214" s="37"/>
      <c r="L214" s="38"/>
      <c r="M214" s="2"/>
    </row>
    <row r="215" spans="1:18" x14ac:dyDescent="0.35">
      <c r="A215" s="37"/>
      <c r="L215" s="38"/>
      <c r="M215" s="2"/>
    </row>
    <row r="216" spans="1:18" x14ac:dyDescent="0.35">
      <c r="A216" s="37"/>
      <c r="L216" s="38"/>
      <c r="M216" s="2"/>
    </row>
    <row r="217" spans="1:18" x14ac:dyDescent="0.35">
      <c r="A217" s="37"/>
      <c r="L217" s="38"/>
      <c r="M217" s="2"/>
    </row>
    <row r="218" spans="1:18" x14ac:dyDescent="0.35">
      <c r="A218" s="37"/>
      <c r="L218" s="38"/>
      <c r="M218" s="2"/>
    </row>
    <row r="219" spans="1:18" x14ac:dyDescent="0.35">
      <c r="A219" s="37"/>
      <c r="L219" s="38"/>
      <c r="M219" s="2"/>
    </row>
    <row r="220" spans="1:18" x14ac:dyDescent="0.35">
      <c r="A220" s="37"/>
      <c r="L220" s="38"/>
      <c r="M220" s="2"/>
    </row>
    <row r="221" spans="1:18" x14ac:dyDescent="0.35">
      <c r="A221" s="37"/>
      <c r="L221" s="38"/>
      <c r="M221" s="2"/>
    </row>
    <row r="222" spans="1:18" x14ac:dyDescent="0.35">
      <c r="A222" s="37"/>
      <c r="L222" s="38"/>
      <c r="M222" s="2"/>
    </row>
    <row r="223" spans="1:18" x14ac:dyDescent="0.35">
      <c r="A223" s="37"/>
      <c r="L223" s="38"/>
      <c r="M223" s="2"/>
    </row>
    <row r="224" spans="1:18" x14ac:dyDescent="0.35">
      <c r="A224" s="37"/>
      <c r="L224" s="38"/>
      <c r="M224" s="2"/>
    </row>
    <row r="225" spans="1:13" x14ac:dyDescent="0.35">
      <c r="A225" s="37"/>
      <c r="L225" s="38"/>
      <c r="M225" s="2"/>
    </row>
    <row r="226" spans="1:13" x14ac:dyDescent="0.35">
      <c r="A226" s="37"/>
      <c r="L226" s="38"/>
      <c r="M226" s="2"/>
    </row>
    <row r="227" spans="1:13" x14ac:dyDescent="0.35">
      <c r="A227" s="37"/>
      <c r="L227" s="38"/>
      <c r="M227" s="2"/>
    </row>
    <row r="228" spans="1:13" x14ac:dyDescent="0.35">
      <c r="A228" s="37"/>
      <c r="L228" s="38"/>
      <c r="M228" s="2"/>
    </row>
    <row r="229" spans="1:13" x14ac:dyDescent="0.35">
      <c r="A229" s="37"/>
      <c r="L229" s="38"/>
      <c r="M229" s="2"/>
    </row>
    <row r="230" spans="1:13" x14ac:dyDescent="0.35">
      <c r="A230" s="37"/>
      <c r="L230" s="38"/>
      <c r="M230" s="2"/>
    </row>
    <row r="231" spans="1:13" x14ac:dyDescent="0.35">
      <c r="A231" s="37"/>
      <c r="L231" s="38"/>
      <c r="M231" s="2"/>
    </row>
    <row r="232" spans="1:13" x14ac:dyDescent="0.35">
      <c r="A232" s="37"/>
      <c r="L232" s="38"/>
      <c r="M232" s="2"/>
    </row>
    <row r="233" spans="1:13" x14ac:dyDescent="0.35">
      <c r="A233" s="37"/>
      <c r="L233" s="38"/>
      <c r="M233" s="2"/>
    </row>
    <row r="234" spans="1:13" x14ac:dyDescent="0.35">
      <c r="A234" s="37"/>
      <c r="L234" s="38"/>
      <c r="M234" s="2"/>
    </row>
    <row r="235" spans="1:13" x14ac:dyDescent="0.35">
      <c r="A235" s="37"/>
      <c r="L235" s="38"/>
      <c r="M235" s="2"/>
    </row>
    <row r="236" spans="1:13" x14ac:dyDescent="0.35">
      <c r="A236" s="37"/>
      <c r="L236" s="38"/>
      <c r="M236" s="2"/>
    </row>
    <row r="237" spans="1:13" x14ac:dyDescent="0.35">
      <c r="A237" s="37"/>
      <c r="L237" s="38"/>
      <c r="M237" s="2"/>
    </row>
    <row r="238" spans="1:13" x14ac:dyDescent="0.35">
      <c r="A238" s="37"/>
      <c r="L238" s="38"/>
      <c r="M238" s="2"/>
    </row>
    <row r="239" spans="1:13" x14ac:dyDescent="0.35">
      <c r="A239" s="37"/>
      <c r="L239" s="38"/>
      <c r="M239" s="2"/>
    </row>
    <row r="240" spans="1:13" x14ac:dyDescent="0.35">
      <c r="A240" s="37"/>
      <c r="L240" s="38"/>
      <c r="M240" s="2"/>
    </row>
    <row r="241" spans="1:13" x14ac:dyDescent="0.35">
      <c r="A241" s="37"/>
      <c r="L241" s="38"/>
      <c r="M241" s="2"/>
    </row>
    <row r="242" spans="1:13" x14ac:dyDescent="0.35">
      <c r="A242" s="37"/>
      <c r="L242" s="38"/>
      <c r="M242" s="2"/>
    </row>
    <row r="243" spans="1:13" x14ac:dyDescent="0.35">
      <c r="A243" s="37"/>
      <c r="L243" s="38"/>
      <c r="M243" s="2"/>
    </row>
    <row r="244" spans="1:13" x14ac:dyDescent="0.35">
      <c r="A244" s="37"/>
      <c r="L244" s="38"/>
      <c r="M244" s="2"/>
    </row>
    <row r="245" spans="1:13" x14ac:dyDescent="0.35">
      <c r="A245" s="37"/>
      <c r="L245" s="38"/>
      <c r="M245" s="2"/>
    </row>
    <row r="246" spans="1:13" x14ac:dyDescent="0.35">
      <c r="A246" s="37"/>
      <c r="L246" s="38"/>
      <c r="M246" s="2"/>
    </row>
    <row r="247" spans="1:13" x14ac:dyDescent="0.35">
      <c r="A247" s="37"/>
      <c r="L247" s="38"/>
      <c r="M247" s="2"/>
    </row>
    <row r="248" spans="1:13" x14ac:dyDescent="0.35">
      <c r="A248" s="37"/>
      <c r="L248" s="38"/>
      <c r="M248" s="2"/>
    </row>
    <row r="249" spans="1:13" x14ac:dyDescent="0.35">
      <c r="A249" s="37"/>
      <c r="L249" s="38"/>
      <c r="M249" s="2"/>
    </row>
    <row r="250" spans="1:13" x14ac:dyDescent="0.35">
      <c r="A250" s="37"/>
      <c r="L250" s="38"/>
      <c r="M250" s="2"/>
    </row>
    <row r="251" spans="1:13" x14ac:dyDescent="0.35">
      <c r="A251" s="37"/>
      <c r="L251" s="38"/>
      <c r="M251" s="2"/>
    </row>
    <row r="252" spans="1:13" x14ac:dyDescent="0.35">
      <c r="A252" s="37"/>
      <c r="L252" s="38"/>
      <c r="M252" s="2"/>
    </row>
    <row r="253" spans="1:13" x14ac:dyDescent="0.35">
      <c r="A253" s="37"/>
      <c r="L253" s="38"/>
      <c r="M253" s="2"/>
    </row>
    <row r="254" spans="1:13" x14ac:dyDescent="0.35">
      <c r="A254" s="37"/>
      <c r="L254" s="38"/>
      <c r="M254" s="2"/>
    </row>
    <row r="255" spans="1:13" x14ac:dyDescent="0.35">
      <c r="A255" s="37"/>
      <c r="L255" s="38"/>
      <c r="M255" s="2"/>
    </row>
    <row r="256" spans="1:13" x14ac:dyDescent="0.35">
      <c r="A256" s="37"/>
      <c r="L256" s="38"/>
      <c r="M256" s="2"/>
    </row>
    <row r="257" spans="1:13" x14ac:dyDescent="0.35">
      <c r="A257" s="37"/>
      <c r="L257" s="38"/>
      <c r="M257" s="2"/>
    </row>
    <row r="258" spans="1:13" x14ac:dyDescent="0.35">
      <c r="A258" s="37"/>
      <c r="L258" s="38"/>
      <c r="M258" s="2"/>
    </row>
    <row r="259" spans="1:13" x14ac:dyDescent="0.35">
      <c r="A259" s="37"/>
      <c r="L259" s="38"/>
      <c r="M259" s="2"/>
    </row>
    <row r="260" spans="1:13" x14ac:dyDescent="0.35">
      <c r="A260" s="37"/>
      <c r="L260" s="38"/>
      <c r="M260" s="2"/>
    </row>
    <row r="261" spans="1:13" x14ac:dyDescent="0.35">
      <c r="A261" s="37"/>
      <c r="L261" s="38"/>
      <c r="M261" s="2"/>
    </row>
    <row r="262" spans="1:13" x14ac:dyDescent="0.35">
      <c r="A262" s="37"/>
      <c r="L262" s="38"/>
      <c r="M262" s="2"/>
    </row>
    <row r="263" spans="1:13" x14ac:dyDescent="0.35">
      <c r="A263" s="37"/>
      <c r="L263" s="38"/>
      <c r="M263" s="2"/>
    </row>
    <row r="264" spans="1:13" x14ac:dyDescent="0.35">
      <c r="A264" s="37"/>
      <c r="L264" s="38"/>
      <c r="M264" s="2"/>
    </row>
    <row r="265" spans="1:13" x14ac:dyDescent="0.35">
      <c r="A265" s="37"/>
      <c r="L265" s="38"/>
      <c r="M265" s="2"/>
    </row>
    <row r="266" spans="1:13" x14ac:dyDescent="0.35">
      <c r="A266" s="37"/>
      <c r="L266" s="38"/>
      <c r="M266" s="2"/>
    </row>
    <row r="267" spans="1:13" x14ac:dyDescent="0.35">
      <c r="A267" s="37"/>
      <c r="L267" s="38"/>
      <c r="M267" s="2"/>
    </row>
    <row r="268" spans="1:13" x14ac:dyDescent="0.35">
      <c r="A268" s="37"/>
      <c r="L268" s="38"/>
      <c r="M268" s="2"/>
    </row>
    <row r="269" spans="1:13" x14ac:dyDescent="0.35">
      <c r="A269" s="37"/>
      <c r="L269" s="38"/>
      <c r="M269" s="2"/>
    </row>
    <row r="270" spans="1:13" x14ac:dyDescent="0.35">
      <c r="A270" s="37"/>
      <c r="L270" s="38"/>
      <c r="M270" s="2"/>
    </row>
    <row r="271" spans="1:13" x14ac:dyDescent="0.35">
      <c r="A271" s="37"/>
      <c r="L271" s="38"/>
      <c r="M271" s="2"/>
    </row>
    <row r="272" spans="1:13" x14ac:dyDescent="0.35">
      <c r="A272" s="37"/>
      <c r="L272" s="38"/>
      <c r="M272" s="2"/>
    </row>
    <row r="273" spans="1:13" x14ac:dyDescent="0.35">
      <c r="A273" s="37"/>
      <c r="L273" s="38"/>
      <c r="M273" s="2"/>
    </row>
    <row r="274" spans="1:13" x14ac:dyDescent="0.35">
      <c r="A274" s="37"/>
      <c r="L274" s="38"/>
      <c r="M274" s="2"/>
    </row>
    <row r="275" spans="1:13" x14ac:dyDescent="0.35">
      <c r="A275" s="37"/>
      <c r="L275" s="38"/>
      <c r="M275" s="2"/>
    </row>
    <row r="276" spans="1:13" x14ac:dyDescent="0.35">
      <c r="A276" s="37"/>
      <c r="L276" s="38"/>
      <c r="M276" s="2"/>
    </row>
    <row r="277" spans="1:13" x14ac:dyDescent="0.35">
      <c r="A277" s="37"/>
      <c r="L277" s="38"/>
      <c r="M277" s="2"/>
    </row>
    <row r="278" spans="1:13" x14ac:dyDescent="0.35">
      <c r="A278" s="37"/>
      <c r="L278" s="38"/>
      <c r="M278" s="2"/>
    </row>
    <row r="279" spans="1:13" x14ac:dyDescent="0.35">
      <c r="A279" s="37"/>
      <c r="L279" s="38"/>
      <c r="M279" s="2"/>
    </row>
    <row r="280" spans="1:13" x14ac:dyDescent="0.35">
      <c r="A280" s="37"/>
      <c r="L280" s="38"/>
      <c r="M280" s="2"/>
    </row>
    <row r="281" spans="1:13" x14ac:dyDescent="0.35">
      <c r="A281" s="37"/>
      <c r="L281" s="38"/>
      <c r="M281" s="2"/>
    </row>
    <row r="282" spans="1:13" x14ac:dyDescent="0.35">
      <c r="A282" s="37"/>
      <c r="L282" s="38"/>
      <c r="M282" s="2"/>
    </row>
    <row r="283" spans="1:13" x14ac:dyDescent="0.35">
      <c r="A283" s="37"/>
      <c r="L283" s="38"/>
      <c r="M283" s="2"/>
    </row>
    <row r="284" spans="1:13" x14ac:dyDescent="0.35">
      <c r="A284" s="37"/>
      <c r="L284" s="38"/>
      <c r="M284" s="2"/>
    </row>
    <row r="285" spans="1:13" x14ac:dyDescent="0.35">
      <c r="A285" s="37"/>
      <c r="L285" s="38"/>
      <c r="M285" s="2"/>
    </row>
    <row r="286" spans="1:13" x14ac:dyDescent="0.35">
      <c r="A286" s="37"/>
      <c r="L286" s="38"/>
      <c r="M286" s="2"/>
    </row>
    <row r="287" spans="1:13" x14ac:dyDescent="0.35">
      <c r="A287" s="37"/>
      <c r="L287" s="38"/>
      <c r="M287" s="2"/>
    </row>
    <row r="288" spans="1:13" x14ac:dyDescent="0.35">
      <c r="A288" s="37"/>
      <c r="L288" s="38"/>
      <c r="M288" s="2"/>
    </row>
    <row r="289" spans="1:13" x14ac:dyDescent="0.35">
      <c r="A289" s="37"/>
      <c r="L289" s="38"/>
      <c r="M289" s="2"/>
    </row>
    <row r="290" spans="1:13" x14ac:dyDescent="0.35">
      <c r="A290" s="37"/>
      <c r="L290" s="38"/>
      <c r="M290" s="2"/>
    </row>
    <row r="291" spans="1:13" x14ac:dyDescent="0.35">
      <c r="A291" s="37"/>
      <c r="L291" s="38"/>
      <c r="M291" s="2"/>
    </row>
    <row r="292" spans="1:13" x14ac:dyDescent="0.35">
      <c r="A292" s="37"/>
      <c r="L292" s="38"/>
      <c r="M292" s="2"/>
    </row>
    <row r="293" spans="1:13" x14ac:dyDescent="0.35">
      <c r="A293" s="37"/>
      <c r="L293" s="38"/>
      <c r="M293" s="2"/>
    </row>
    <row r="294" spans="1:13" x14ac:dyDescent="0.35">
      <c r="A294" s="37"/>
      <c r="L294" s="38"/>
      <c r="M294" s="2"/>
    </row>
    <row r="295" spans="1:13" x14ac:dyDescent="0.35">
      <c r="M295" s="2"/>
    </row>
    <row r="296" spans="1:13" x14ac:dyDescent="0.35">
      <c r="M296" s="2"/>
    </row>
    <row r="297" spans="1:13" x14ac:dyDescent="0.35">
      <c r="M297" s="2"/>
    </row>
    <row r="298" spans="1:13" x14ac:dyDescent="0.35">
      <c r="M298" s="2"/>
    </row>
    <row r="299" spans="1:13" x14ac:dyDescent="0.35">
      <c r="M299" s="2"/>
    </row>
    <row r="300" spans="1:13" x14ac:dyDescent="0.35">
      <c r="M300" s="2"/>
    </row>
    <row r="301" spans="1:13" x14ac:dyDescent="0.35">
      <c r="M301" s="2"/>
    </row>
    <row r="302" spans="1:13" x14ac:dyDescent="0.35">
      <c r="M302" s="2"/>
    </row>
    <row r="303" spans="1:13" x14ac:dyDescent="0.35">
      <c r="M303" s="2"/>
    </row>
    <row r="304" spans="1:13" x14ac:dyDescent="0.35">
      <c r="M304" s="2"/>
    </row>
    <row r="305" spans="13:13" x14ac:dyDescent="0.35">
      <c r="M305" s="2"/>
    </row>
    <row r="306" spans="13:13" x14ac:dyDescent="0.35">
      <c r="M306" s="2"/>
    </row>
    <row r="307" spans="13:13" x14ac:dyDescent="0.35">
      <c r="M307" s="2"/>
    </row>
    <row r="308" spans="13:13" x14ac:dyDescent="0.35">
      <c r="M308" s="2"/>
    </row>
    <row r="309" spans="13:13" x14ac:dyDescent="0.35">
      <c r="M309" s="2"/>
    </row>
    <row r="310" spans="13:13" x14ac:dyDescent="0.35">
      <c r="M310" s="2"/>
    </row>
    <row r="311" spans="13:13" x14ac:dyDescent="0.35">
      <c r="M311" s="2"/>
    </row>
    <row r="312" spans="13:13" x14ac:dyDescent="0.35">
      <c r="M312" s="2"/>
    </row>
    <row r="313" spans="13:13" x14ac:dyDescent="0.35">
      <c r="M313" s="2"/>
    </row>
    <row r="314" spans="13:13" x14ac:dyDescent="0.35">
      <c r="M314" s="2"/>
    </row>
    <row r="315" spans="13:13" x14ac:dyDescent="0.35">
      <c r="M315" s="2"/>
    </row>
    <row r="316" spans="13:13" x14ac:dyDescent="0.35">
      <c r="M316" s="2"/>
    </row>
    <row r="317" spans="13:13" x14ac:dyDescent="0.35">
      <c r="M317" s="2"/>
    </row>
    <row r="318" spans="13:13" x14ac:dyDescent="0.35">
      <c r="M318" s="2"/>
    </row>
    <row r="319" spans="13:13" x14ac:dyDescent="0.35">
      <c r="M319" s="2"/>
    </row>
    <row r="320" spans="13:13" x14ac:dyDescent="0.35">
      <c r="M320" s="2"/>
    </row>
    <row r="321" spans="13:13" x14ac:dyDescent="0.35">
      <c r="M321" s="2"/>
    </row>
    <row r="322" spans="13:13" x14ac:dyDescent="0.35">
      <c r="M322" s="2"/>
    </row>
    <row r="323" spans="13:13" x14ac:dyDescent="0.35">
      <c r="M323" s="2"/>
    </row>
    <row r="324" spans="13:13" x14ac:dyDescent="0.35">
      <c r="M324" s="2"/>
    </row>
    <row r="325" spans="13:13" x14ac:dyDescent="0.35">
      <c r="M325" s="2"/>
    </row>
    <row r="326" spans="13:13" x14ac:dyDescent="0.35">
      <c r="M326" s="2"/>
    </row>
    <row r="327" spans="13:13" x14ac:dyDescent="0.35">
      <c r="M327" s="2"/>
    </row>
    <row r="328" spans="13:13" x14ac:dyDescent="0.35">
      <c r="M328" s="2"/>
    </row>
    <row r="329" spans="13:13" x14ac:dyDescent="0.35">
      <c r="M329" s="2"/>
    </row>
    <row r="330" spans="13:13" x14ac:dyDescent="0.35">
      <c r="M330" s="2"/>
    </row>
    <row r="331" spans="13:13" x14ac:dyDescent="0.35">
      <c r="M331" s="2"/>
    </row>
    <row r="332" spans="13:13" x14ac:dyDescent="0.35">
      <c r="M332" s="2"/>
    </row>
    <row r="333" spans="13:13" x14ac:dyDescent="0.35">
      <c r="M333" s="2"/>
    </row>
    <row r="334" spans="13:13" x14ac:dyDescent="0.35">
      <c r="M334" s="2"/>
    </row>
    <row r="335" spans="13:13" x14ac:dyDescent="0.35">
      <c r="M335" s="2"/>
    </row>
    <row r="336" spans="13:13" x14ac:dyDescent="0.35">
      <c r="M336" s="2"/>
    </row>
    <row r="337" spans="13:13" x14ac:dyDescent="0.35">
      <c r="M337" s="2"/>
    </row>
    <row r="338" spans="13:13" x14ac:dyDescent="0.35">
      <c r="M338" s="2"/>
    </row>
    <row r="339" spans="13:13" x14ac:dyDescent="0.35">
      <c r="M339" s="2"/>
    </row>
    <row r="340" spans="13:13" x14ac:dyDescent="0.35">
      <c r="M340" s="2"/>
    </row>
    <row r="341" spans="13:13" x14ac:dyDescent="0.35">
      <c r="M341" s="2"/>
    </row>
    <row r="342" spans="13:13" x14ac:dyDescent="0.35">
      <c r="M342" s="2"/>
    </row>
    <row r="343" spans="13:13" x14ac:dyDescent="0.35">
      <c r="M343" s="2"/>
    </row>
    <row r="344" spans="13:13" x14ac:dyDescent="0.35">
      <c r="M344" s="2"/>
    </row>
    <row r="345" spans="13:13" x14ac:dyDescent="0.35">
      <c r="M345" s="2"/>
    </row>
    <row r="346" spans="13:13" x14ac:dyDescent="0.35">
      <c r="M346" s="2"/>
    </row>
    <row r="347" spans="13:13" x14ac:dyDescent="0.35">
      <c r="M347" s="2"/>
    </row>
    <row r="348" spans="13:13" x14ac:dyDescent="0.35">
      <c r="M348" s="2"/>
    </row>
    <row r="349" spans="13:13" x14ac:dyDescent="0.35">
      <c r="M349" s="2"/>
    </row>
    <row r="350" spans="13:13" x14ac:dyDescent="0.35">
      <c r="M350" s="2"/>
    </row>
    <row r="351" spans="13:13" x14ac:dyDescent="0.35">
      <c r="M351" s="2"/>
    </row>
    <row r="352" spans="13:13" x14ac:dyDescent="0.35">
      <c r="M352" s="2"/>
    </row>
    <row r="353" spans="13:13" x14ac:dyDescent="0.35">
      <c r="M353" s="2"/>
    </row>
    <row r="354" spans="13:13" x14ac:dyDescent="0.35">
      <c r="M354" s="2"/>
    </row>
    <row r="355" spans="13:13" x14ac:dyDescent="0.35">
      <c r="M355" s="2"/>
    </row>
    <row r="356" spans="13:13" x14ac:dyDescent="0.35">
      <c r="M356" s="2"/>
    </row>
    <row r="357" spans="13:13" x14ac:dyDescent="0.35">
      <c r="M357" s="2"/>
    </row>
    <row r="358" spans="13:13" x14ac:dyDescent="0.35">
      <c r="M358" s="2"/>
    </row>
    <row r="359" spans="13:13" x14ac:dyDescent="0.35">
      <c r="M359" s="2"/>
    </row>
    <row r="360" spans="13:13" x14ac:dyDescent="0.35">
      <c r="M360" s="2"/>
    </row>
    <row r="361" spans="13:13" x14ac:dyDescent="0.35">
      <c r="M361" s="2"/>
    </row>
    <row r="362" spans="13:13" x14ac:dyDescent="0.35">
      <c r="M362" s="2"/>
    </row>
    <row r="363" spans="13:13" x14ac:dyDescent="0.35">
      <c r="M363" s="2"/>
    </row>
    <row r="364" spans="13:13" x14ac:dyDescent="0.35">
      <c r="M364" s="2"/>
    </row>
    <row r="365" spans="13:13" x14ac:dyDescent="0.35">
      <c r="M365" s="2"/>
    </row>
    <row r="366" spans="13:13" x14ac:dyDescent="0.35">
      <c r="M366" s="2"/>
    </row>
    <row r="367" spans="13:13" x14ac:dyDescent="0.35">
      <c r="M367" s="2"/>
    </row>
    <row r="368" spans="13:13" x14ac:dyDescent="0.35">
      <c r="M368" s="2"/>
    </row>
    <row r="369" spans="13:13" x14ac:dyDescent="0.35">
      <c r="M369" s="2"/>
    </row>
    <row r="370" spans="13:13" x14ac:dyDescent="0.35">
      <c r="M370" s="2"/>
    </row>
    <row r="371" spans="13:13" x14ac:dyDescent="0.35">
      <c r="M371" s="2"/>
    </row>
    <row r="372" spans="13:13" x14ac:dyDescent="0.35">
      <c r="M372" s="2"/>
    </row>
    <row r="373" spans="13:13" x14ac:dyDescent="0.35">
      <c r="M373" s="2"/>
    </row>
    <row r="374" spans="13:13" x14ac:dyDescent="0.35">
      <c r="M374" s="2"/>
    </row>
    <row r="375" spans="13:13" x14ac:dyDescent="0.35">
      <c r="M375" s="2"/>
    </row>
    <row r="376" spans="13:13" x14ac:dyDescent="0.35">
      <c r="M376" s="2"/>
    </row>
    <row r="377" spans="13:13" x14ac:dyDescent="0.35">
      <c r="M377" s="2"/>
    </row>
    <row r="378" spans="13:13" x14ac:dyDescent="0.35">
      <c r="M378" s="2"/>
    </row>
    <row r="379" spans="13:13" x14ac:dyDescent="0.35">
      <c r="M379" s="2"/>
    </row>
    <row r="380" spans="13:13" x14ac:dyDescent="0.35">
      <c r="M380" s="2"/>
    </row>
    <row r="381" spans="13:13" x14ac:dyDescent="0.35">
      <c r="M381" s="2"/>
    </row>
    <row r="382" spans="13:13" x14ac:dyDescent="0.35">
      <c r="M382" s="2"/>
    </row>
    <row r="383" spans="13:13" x14ac:dyDescent="0.35">
      <c r="M383" s="2"/>
    </row>
    <row r="384" spans="13:13" x14ac:dyDescent="0.35">
      <c r="M384" s="2"/>
    </row>
    <row r="385" spans="13:13" x14ac:dyDescent="0.35">
      <c r="M385" s="2"/>
    </row>
    <row r="386" spans="13:13" x14ac:dyDescent="0.35">
      <c r="M386" s="2"/>
    </row>
    <row r="387" spans="13:13" x14ac:dyDescent="0.35">
      <c r="M387" s="2"/>
    </row>
    <row r="388" spans="13:13" x14ac:dyDescent="0.35">
      <c r="M388" s="2"/>
    </row>
    <row r="389" spans="13:13" x14ac:dyDescent="0.35">
      <c r="M389" s="2"/>
    </row>
    <row r="390" spans="13:13" x14ac:dyDescent="0.35">
      <c r="M390" s="2"/>
    </row>
    <row r="391" spans="13:13" x14ac:dyDescent="0.35">
      <c r="M391" s="2"/>
    </row>
    <row r="392" spans="13:13" x14ac:dyDescent="0.35">
      <c r="M392" s="2"/>
    </row>
    <row r="393" spans="13:13" x14ac:dyDescent="0.35">
      <c r="M393" s="2"/>
    </row>
    <row r="394" spans="13:13" x14ac:dyDescent="0.35">
      <c r="M394" s="2"/>
    </row>
    <row r="395" spans="13:13" x14ac:dyDescent="0.35">
      <c r="M395" s="2"/>
    </row>
    <row r="396" spans="13:13" x14ac:dyDescent="0.35">
      <c r="M396" s="2"/>
    </row>
    <row r="397" spans="13:13" x14ac:dyDescent="0.35">
      <c r="M397" s="2"/>
    </row>
    <row r="398" spans="13:13" x14ac:dyDescent="0.35">
      <c r="M398" s="2"/>
    </row>
    <row r="399" spans="13:13" x14ac:dyDescent="0.35">
      <c r="M399" s="2"/>
    </row>
    <row r="400" spans="13:13" x14ac:dyDescent="0.35">
      <c r="M400" s="2"/>
    </row>
    <row r="401" spans="13:13" x14ac:dyDescent="0.35">
      <c r="M401" s="2"/>
    </row>
    <row r="402" spans="13:13" x14ac:dyDescent="0.35">
      <c r="M402" s="2"/>
    </row>
    <row r="403" spans="13:13" x14ac:dyDescent="0.35">
      <c r="M403" s="2"/>
    </row>
    <row r="404" spans="13:13" x14ac:dyDescent="0.35">
      <c r="M404" s="2"/>
    </row>
    <row r="405" spans="13:13" x14ac:dyDescent="0.35">
      <c r="M405" s="2"/>
    </row>
    <row r="406" spans="13:13" x14ac:dyDescent="0.35">
      <c r="M406" s="2"/>
    </row>
    <row r="407" spans="13:13" x14ac:dyDescent="0.35">
      <c r="M407" s="2"/>
    </row>
    <row r="408" spans="13:13" x14ac:dyDescent="0.35">
      <c r="M408" s="2"/>
    </row>
    <row r="409" spans="13:13" x14ac:dyDescent="0.35">
      <c r="M409" s="2"/>
    </row>
    <row r="410" spans="13:13" x14ac:dyDescent="0.35">
      <c r="M410" s="2"/>
    </row>
    <row r="411" spans="13:13" x14ac:dyDescent="0.35">
      <c r="M411" s="2"/>
    </row>
    <row r="412" spans="13:13" x14ac:dyDescent="0.35">
      <c r="M412" s="2"/>
    </row>
    <row r="413" spans="13:13" x14ac:dyDescent="0.35">
      <c r="M413" s="2"/>
    </row>
    <row r="414" spans="13:13" x14ac:dyDescent="0.35">
      <c r="M414" s="2"/>
    </row>
    <row r="415" spans="13:13" x14ac:dyDescent="0.35">
      <c r="M415" s="2"/>
    </row>
    <row r="416" spans="13:13" x14ac:dyDescent="0.35">
      <c r="M416" s="2"/>
    </row>
    <row r="417" spans="13:13" x14ac:dyDescent="0.35">
      <c r="M417" s="2"/>
    </row>
    <row r="418" spans="13:13" x14ac:dyDescent="0.35">
      <c r="M418" s="2"/>
    </row>
    <row r="419" spans="13:13" x14ac:dyDescent="0.35">
      <c r="M419" s="2"/>
    </row>
    <row r="420" spans="13:13" x14ac:dyDescent="0.35">
      <c r="M420" s="2"/>
    </row>
    <row r="421" spans="13:13" x14ac:dyDescent="0.35">
      <c r="M421" s="2"/>
    </row>
    <row r="422" spans="13:13" x14ac:dyDescent="0.35">
      <c r="M422" s="2"/>
    </row>
    <row r="423" spans="13:13" x14ac:dyDescent="0.35">
      <c r="M423" s="2"/>
    </row>
    <row r="424" spans="13:13" x14ac:dyDescent="0.35">
      <c r="M424" s="2"/>
    </row>
    <row r="425" spans="13:13" x14ac:dyDescent="0.35">
      <c r="M425" s="2"/>
    </row>
    <row r="426" spans="13:13" x14ac:dyDescent="0.35">
      <c r="M426" s="2"/>
    </row>
    <row r="427" spans="13:13" x14ac:dyDescent="0.35">
      <c r="M427" s="2"/>
    </row>
    <row r="428" spans="13:13" x14ac:dyDescent="0.35">
      <c r="M428" s="2"/>
    </row>
    <row r="429" spans="13:13" x14ac:dyDescent="0.35">
      <c r="M429" s="2"/>
    </row>
    <row r="430" spans="13:13" x14ac:dyDescent="0.35">
      <c r="M430" s="2"/>
    </row>
    <row r="431" spans="13:13" x14ac:dyDescent="0.35">
      <c r="M431" s="2"/>
    </row>
    <row r="432" spans="13:13" x14ac:dyDescent="0.35">
      <c r="M432" s="2"/>
    </row>
    <row r="433" spans="13:13" x14ac:dyDescent="0.35">
      <c r="M433" s="2"/>
    </row>
    <row r="434" spans="13:13" x14ac:dyDescent="0.35">
      <c r="M434" s="2"/>
    </row>
    <row r="435" spans="13:13" x14ac:dyDescent="0.35">
      <c r="M435" s="2"/>
    </row>
    <row r="436" spans="13:13" x14ac:dyDescent="0.35">
      <c r="M436" s="2"/>
    </row>
    <row r="437" spans="13:13" x14ac:dyDescent="0.35">
      <c r="M437" s="2"/>
    </row>
    <row r="438" spans="13:13" x14ac:dyDescent="0.35">
      <c r="M438" s="2"/>
    </row>
    <row r="439" spans="13:13" x14ac:dyDescent="0.35">
      <c r="M439" s="2"/>
    </row>
    <row r="440" spans="13:13" x14ac:dyDescent="0.35">
      <c r="M440" s="2"/>
    </row>
    <row r="441" spans="13:13" x14ac:dyDescent="0.35">
      <c r="M441" s="2"/>
    </row>
    <row r="442" spans="13:13" x14ac:dyDescent="0.35">
      <c r="M442" s="2"/>
    </row>
    <row r="443" spans="13:13" x14ac:dyDescent="0.35">
      <c r="M443" s="2"/>
    </row>
    <row r="444" spans="13:13" x14ac:dyDescent="0.35">
      <c r="M444" s="2"/>
    </row>
    <row r="445" spans="13:13" x14ac:dyDescent="0.35">
      <c r="M445" s="2"/>
    </row>
    <row r="446" spans="13:13" x14ac:dyDescent="0.35">
      <c r="M446" s="2"/>
    </row>
    <row r="447" spans="13:13" x14ac:dyDescent="0.35">
      <c r="M447" s="2"/>
    </row>
    <row r="448" spans="13:13" x14ac:dyDescent="0.35">
      <c r="M448" s="2"/>
    </row>
    <row r="449" spans="13:13" x14ac:dyDescent="0.35">
      <c r="M449" s="2"/>
    </row>
    <row r="450" spans="13:13" x14ac:dyDescent="0.35">
      <c r="M450" s="2"/>
    </row>
    <row r="451" spans="13:13" x14ac:dyDescent="0.35">
      <c r="M451" s="2"/>
    </row>
    <row r="452" spans="13:13" x14ac:dyDescent="0.35">
      <c r="M452" s="2"/>
    </row>
    <row r="453" spans="13:13" x14ac:dyDescent="0.35">
      <c r="M453" s="2"/>
    </row>
    <row r="454" spans="13:13" x14ac:dyDescent="0.35">
      <c r="M454" s="2"/>
    </row>
    <row r="455" spans="13:13" x14ac:dyDescent="0.35">
      <c r="M455" s="2"/>
    </row>
    <row r="456" spans="13:13" x14ac:dyDescent="0.35">
      <c r="M456" s="2"/>
    </row>
    <row r="457" spans="13:13" x14ac:dyDescent="0.35">
      <c r="M457" s="2"/>
    </row>
    <row r="458" spans="13:13" x14ac:dyDescent="0.35">
      <c r="M458" s="2"/>
    </row>
    <row r="459" spans="13:13" x14ac:dyDescent="0.35">
      <c r="M459" s="2"/>
    </row>
    <row r="460" spans="13:13" x14ac:dyDescent="0.35">
      <c r="M460" s="2"/>
    </row>
    <row r="461" spans="13:13" x14ac:dyDescent="0.35">
      <c r="M461" s="2"/>
    </row>
    <row r="462" spans="13:13" x14ac:dyDescent="0.35">
      <c r="M462" s="2"/>
    </row>
    <row r="463" spans="13:13" x14ac:dyDescent="0.35">
      <c r="M463" s="2"/>
    </row>
    <row r="464" spans="13:13" x14ac:dyDescent="0.35">
      <c r="M464" s="2"/>
    </row>
    <row r="465" spans="13:13" x14ac:dyDescent="0.35">
      <c r="M465" s="2"/>
    </row>
    <row r="466" spans="13:13" x14ac:dyDescent="0.35">
      <c r="M466" s="2"/>
    </row>
    <row r="467" spans="13:13" x14ac:dyDescent="0.35">
      <c r="M467" s="2"/>
    </row>
    <row r="468" spans="13:13" x14ac:dyDescent="0.35">
      <c r="M468" s="2"/>
    </row>
    <row r="469" spans="13:13" x14ac:dyDescent="0.35">
      <c r="M469" s="2"/>
    </row>
    <row r="470" spans="13:13" x14ac:dyDescent="0.35">
      <c r="M470" s="2"/>
    </row>
    <row r="471" spans="13:13" x14ac:dyDescent="0.35">
      <c r="M471" s="2"/>
    </row>
    <row r="472" spans="13:13" x14ac:dyDescent="0.35">
      <c r="M472" s="2"/>
    </row>
    <row r="473" spans="13:13" x14ac:dyDescent="0.35">
      <c r="M473" s="2"/>
    </row>
    <row r="474" spans="13:13" x14ac:dyDescent="0.35">
      <c r="M474" s="2"/>
    </row>
    <row r="475" spans="13:13" x14ac:dyDescent="0.35">
      <c r="M475" s="2"/>
    </row>
    <row r="476" spans="13:13" x14ac:dyDescent="0.35">
      <c r="M476" s="2"/>
    </row>
    <row r="477" spans="13:13" x14ac:dyDescent="0.35">
      <c r="M477" s="2"/>
    </row>
    <row r="478" spans="13:13" x14ac:dyDescent="0.35">
      <c r="M478" s="2"/>
    </row>
    <row r="479" spans="13:13" x14ac:dyDescent="0.35">
      <c r="M479" s="2"/>
    </row>
    <row r="480" spans="13:13" x14ac:dyDescent="0.35">
      <c r="M480" s="2"/>
    </row>
    <row r="481" spans="13:13" x14ac:dyDescent="0.35">
      <c r="M481" s="2"/>
    </row>
    <row r="482" spans="13:13" x14ac:dyDescent="0.35">
      <c r="M482" s="2"/>
    </row>
    <row r="483" spans="13:13" x14ac:dyDescent="0.35">
      <c r="M483" s="2"/>
    </row>
    <row r="484" spans="13:13" x14ac:dyDescent="0.35">
      <c r="M484" s="2"/>
    </row>
    <row r="485" spans="13:13" x14ac:dyDescent="0.35">
      <c r="M485" s="2"/>
    </row>
    <row r="486" spans="13:13" x14ac:dyDescent="0.35">
      <c r="M486" s="2"/>
    </row>
    <row r="487" spans="13:13" x14ac:dyDescent="0.35">
      <c r="M487" s="2"/>
    </row>
    <row r="488" spans="13:13" x14ac:dyDescent="0.35">
      <c r="M488" s="2"/>
    </row>
    <row r="489" spans="13:13" x14ac:dyDescent="0.35">
      <c r="M489" s="2"/>
    </row>
    <row r="490" spans="13:13" x14ac:dyDescent="0.35">
      <c r="M490" s="2"/>
    </row>
    <row r="491" spans="13:13" x14ac:dyDescent="0.35">
      <c r="M491" s="2"/>
    </row>
    <row r="492" spans="13:13" x14ac:dyDescent="0.35">
      <c r="M492" s="2"/>
    </row>
    <row r="493" spans="13:13" x14ac:dyDescent="0.35">
      <c r="M493" s="2"/>
    </row>
    <row r="494" spans="13:13" x14ac:dyDescent="0.35">
      <c r="M494" s="2"/>
    </row>
    <row r="495" spans="13:13" x14ac:dyDescent="0.35">
      <c r="M495" s="2"/>
    </row>
    <row r="496" spans="13:13" x14ac:dyDescent="0.35">
      <c r="M496" s="2"/>
    </row>
    <row r="497" spans="13:13" x14ac:dyDescent="0.35">
      <c r="M497" s="2"/>
    </row>
    <row r="498" spans="13:13" x14ac:dyDescent="0.35">
      <c r="M498" s="2"/>
    </row>
    <row r="499" spans="13:13" x14ac:dyDescent="0.35">
      <c r="M499" s="2"/>
    </row>
    <row r="500" spans="13:13" x14ac:dyDescent="0.35">
      <c r="M500" s="2"/>
    </row>
    <row r="501" spans="13:13" x14ac:dyDescent="0.35">
      <c r="M501" s="2"/>
    </row>
    <row r="502" spans="13:13" x14ac:dyDescent="0.35">
      <c r="M502" s="2"/>
    </row>
    <row r="503" spans="13:13" x14ac:dyDescent="0.35">
      <c r="M503" s="2"/>
    </row>
    <row r="504" spans="13:13" x14ac:dyDescent="0.35">
      <c r="M504" s="2"/>
    </row>
    <row r="505" spans="13:13" x14ac:dyDescent="0.35">
      <c r="M505" s="2"/>
    </row>
    <row r="506" spans="13:13" x14ac:dyDescent="0.35">
      <c r="M506" s="2"/>
    </row>
    <row r="507" spans="13:13" x14ac:dyDescent="0.35">
      <c r="M507" s="2"/>
    </row>
    <row r="508" spans="13:13" x14ac:dyDescent="0.35">
      <c r="M508" s="2"/>
    </row>
    <row r="509" spans="13:13" x14ac:dyDescent="0.35">
      <c r="M509" s="2"/>
    </row>
    <row r="510" spans="13:13" x14ac:dyDescent="0.35">
      <c r="M510" s="2"/>
    </row>
    <row r="511" spans="13:13" x14ac:dyDescent="0.35">
      <c r="M511" s="2"/>
    </row>
    <row r="512" spans="13:13" x14ac:dyDescent="0.35">
      <c r="M512" s="2"/>
    </row>
    <row r="513" spans="13:13" x14ac:dyDescent="0.35">
      <c r="M513" s="2"/>
    </row>
    <row r="514" spans="13:13" x14ac:dyDescent="0.35">
      <c r="M514" s="2"/>
    </row>
    <row r="515" spans="13:13" x14ac:dyDescent="0.35">
      <c r="M515" s="2"/>
    </row>
    <row r="516" spans="13:13" x14ac:dyDescent="0.35">
      <c r="M516" s="2"/>
    </row>
    <row r="517" spans="13:13" x14ac:dyDescent="0.35">
      <c r="M517" s="2"/>
    </row>
    <row r="518" spans="13:13" x14ac:dyDescent="0.35">
      <c r="M518" s="2"/>
    </row>
    <row r="519" spans="13:13" x14ac:dyDescent="0.35">
      <c r="M519" s="2"/>
    </row>
    <row r="520" spans="13:13" x14ac:dyDescent="0.35">
      <c r="M520" s="2"/>
    </row>
    <row r="521" spans="13:13" x14ac:dyDescent="0.35">
      <c r="M521" s="2"/>
    </row>
    <row r="522" spans="13:13" x14ac:dyDescent="0.35">
      <c r="M522" s="2"/>
    </row>
    <row r="523" spans="13:13" x14ac:dyDescent="0.35">
      <c r="M523" s="2"/>
    </row>
    <row r="524" spans="13:13" x14ac:dyDescent="0.35">
      <c r="M524" s="2"/>
    </row>
    <row r="525" spans="13:13" x14ac:dyDescent="0.35">
      <c r="M525" s="2"/>
    </row>
    <row r="526" spans="13:13" x14ac:dyDescent="0.35">
      <c r="M526" s="2"/>
    </row>
    <row r="527" spans="13:13" x14ac:dyDescent="0.35">
      <c r="M527" s="2"/>
    </row>
    <row r="528" spans="13:13" x14ac:dyDescent="0.35">
      <c r="M528" s="2"/>
    </row>
    <row r="529" spans="13:13" x14ac:dyDescent="0.35">
      <c r="M529" s="2"/>
    </row>
    <row r="530" spans="13:13" x14ac:dyDescent="0.35">
      <c r="M530" s="2"/>
    </row>
    <row r="531" spans="13:13" x14ac:dyDescent="0.35">
      <c r="M531" s="2"/>
    </row>
    <row r="532" spans="13:13" x14ac:dyDescent="0.35">
      <c r="M532" s="2"/>
    </row>
    <row r="533" spans="13:13" x14ac:dyDescent="0.35">
      <c r="M533" s="2"/>
    </row>
    <row r="534" spans="13:13" x14ac:dyDescent="0.35">
      <c r="M534" s="2"/>
    </row>
    <row r="535" spans="13:13" x14ac:dyDescent="0.35">
      <c r="M535" s="2"/>
    </row>
    <row r="536" spans="13:13" x14ac:dyDescent="0.35">
      <c r="M536" s="2"/>
    </row>
    <row r="537" spans="13:13" x14ac:dyDescent="0.35">
      <c r="M537" s="2"/>
    </row>
    <row r="538" spans="13:13" x14ac:dyDescent="0.35">
      <c r="M538" s="2"/>
    </row>
    <row r="539" spans="13:13" x14ac:dyDescent="0.35">
      <c r="M539" s="2"/>
    </row>
    <row r="540" spans="13:13" x14ac:dyDescent="0.35">
      <c r="M540" s="2"/>
    </row>
    <row r="541" spans="13:13" x14ac:dyDescent="0.35">
      <c r="M541" s="2"/>
    </row>
    <row r="542" spans="13:13" x14ac:dyDescent="0.35">
      <c r="M542" s="2"/>
    </row>
    <row r="543" spans="13:13" x14ac:dyDescent="0.35">
      <c r="M543" s="2"/>
    </row>
    <row r="544" spans="13:13" x14ac:dyDescent="0.35">
      <c r="M544" s="2"/>
    </row>
    <row r="545" spans="13:13" x14ac:dyDescent="0.35">
      <c r="M545" s="2"/>
    </row>
    <row r="546" spans="13:13" x14ac:dyDescent="0.35">
      <c r="M546" s="2"/>
    </row>
    <row r="547" spans="13:13" x14ac:dyDescent="0.35">
      <c r="M547" s="2"/>
    </row>
    <row r="548" spans="13:13" x14ac:dyDescent="0.35">
      <c r="M548" s="2"/>
    </row>
    <row r="549" spans="13:13" x14ac:dyDescent="0.35">
      <c r="M549" s="2"/>
    </row>
    <row r="550" spans="13:13" x14ac:dyDescent="0.35">
      <c r="M550" s="2"/>
    </row>
    <row r="551" spans="13:13" x14ac:dyDescent="0.35">
      <c r="M551" s="2"/>
    </row>
    <row r="552" spans="13:13" x14ac:dyDescent="0.35">
      <c r="M552" s="2"/>
    </row>
    <row r="553" spans="13:13" x14ac:dyDescent="0.35">
      <c r="M553" s="2"/>
    </row>
    <row r="554" spans="13:13" x14ac:dyDescent="0.35">
      <c r="M554" s="2"/>
    </row>
    <row r="555" spans="13:13" x14ac:dyDescent="0.35">
      <c r="M555" s="2"/>
    </row>
    <row r="556" spans="13:13" x14ac:dyDescent="0.35">
      <c r="M556" s="2"/>
    </row>
    <row r="557" spans="13:13" x14ac:dyDescent="0.35">
      <c r="M557" s="2"/>
    </row>
    <row r="558" spans="13:13" x14ac:dyDescent="0.35">
      <c r="M558" s="2"/>
    </row>
    <row r="559" spans="13:13" x14ac:dyDescent="0.35">
      <c r="M559" s="2"/>
    </row>
    <row r="560" spans="13:13" x14ac:dyDescent="0.35">
      <c r="M560" s="2"/>
    </row>
    <row r="561" spans="13:13" x14ac:dyDescent="0.35">
      <c r="M561" s="2"/>
    </row>
    <row r="562" spans="13:13" x14ac:dyDescent="0.35">
      <c r="M562" s="2"/>
    </row>
    <row r="563" spans="13:13" x14ac:dyDescent="0.35">
      <c r="M563" s="2"/>
    </row>
    <row r="564" spans="13:13" x14ac:dyDescent="0.35">
      <c r="M564" s="2"/>
    </row>
    <row r="565" spans="13:13" x14ac:dyDescent="0.35">
      <c r="M565" s="2"/>
    </row>
    <row r="566" spans="13:13" x14ac:dyDescent="0.35">
      <c r="M566" s="2"/>
    </row>
    <row r="567" spans="13:13" x14ac:dyDescent="0.35">
      <c r="M567" s="2"/>
    </row>
    <row r="568" spans="13:13" x14ac:dyDescent="0.35">
      <c r="M568" s="2"/>
    </row>
    <row r="569" spans="13:13" x14ac:dyDescent="0.35">
      <c r="M569" s="2"/>
    </row>
    <row r="570" spans="13:13" x14ac:dyDescent="0.35">
      <c r="M570" s="2"/>
    </row>
    <row r="571" spans="13:13" x14ac:dyDescent="0.35">
      <c r="M571" s="2"/>
    </row>
    <row r="572" spans="13:13" x14ac:dyDescent="0.35">
      <c r="M572" s="2"/>
    </row>
    <row r="573" spans="13:13" x14ac:dyDescent="0.35">
      <c r="M573" s="2"/>
    </row>
    <row r="574" spans="13:13" x14ac:dyDescent="0.35">
      <c r="M574" s="2"/>
    </row>
    <row r="575" spans="13:13" x14ac:dyDescent="0.35">
      <c r="M575" s="2"/>
    </row>
    <row r="576" spans="13:13" x14ac:dyDescent="0.35">
      <c r="M576" s="2"/>
    </row>
    <row r="577" spans="13:13" x14ac:dyDescent="0.35">
      <c r="M577" s="2"/>
    </row>
    <row r="578" spans="13:13" x14ac:dyDescent="0.35">
      <c r="M578" s="2"/>
    </row>
    <row r="579" spans="13:13" x14ac:dyDescent="0.35">
      <c r="M579" s="2"/>
    </row>
    <row r="580" spans="13:13" x14ac:dyDescent="0.35">
      <c r="M580" s="2"/>
    </row>
    <row r="581" spans="13:13" x14ac:dyDescent="0.35">
      <c r="M581" s="2"/>
    </row>
    <row r="582" spans="13:13" x14ac:dyDescent="0.35">
      <c r="M582" s="2"/>
    </row>
    <row r="583" spans="13:13" x14ac:dyDescent="0.35">
      <c r="M583" s="2"/>
    </row>
    <row r="584" spans="13:13" x14ac:dyDescent="0.35">
      <c r="M584" s="2"/>
    </row>
    <row r="585" spans="13:13" x14ac:dyDescent="0.35">
      <c r="M585" s="2"/>
    </row>
    <row r="586" spans="13:13" x14ac:dyDescent="0.35">
      <c r="M586" s="2"/>
    </row>
    <row r="587" spans="13:13" x14ac:dyDescent="0.35">
      <c r="M587" s="2"/>
    </row>
    <row r="588" spans="13:13" x14ac:dyDescent="0.35">
      <c r="M588" s="2"/>
    </row>
    <row r="589" spans="13:13" x14ac:dyDescent="0.35">
      <c r="M589" s="2"/>
    </row>
    <row r="590" spans="13:13" x14ac:dyDescent="0.35">
      <c r="M590" s="2"/>
    </row>
    <row r="591" spans="13:13" x14ac:dyDescent="0.35">
      <c r="M591" s="2"/>
    </row>
    <row r="592" spans="13:13" x14ac:dyDescent="0.35">
      <c r="M592" s="2"/>
    </row>
    <row r="593" spans="13:13" x14ac:dyDescent="0.35">
      <c r="M593" s="2"/>
    </row>
    <row r="594" spans="13:13" x14ac:dyDescent="0.35">
      <c r="M594" s="2"/>
    </row>
    <row r="595" spans="13:13" x14ac:dyDescent="0.35">
      <c r="M595" s="2"/>
    </row>
    <row r="596" spans="13:13" x14ac:dyDescent="0.35">
      <c r="M596" s="2"/>
    </row>
    <row r="597" spans="13:13" x14ac:dyDescent="0.35">
      <c r="M597" s="2"/>
    </row>
    <row r="598" spans="13:13" x14ac:dyDescent="0.35">
      <c r="M598" s="2"/>
    </row>
    <row r="599" spans="13:13" x14ac:dyDescent="0.35">
      <c r="M599" s="2"/>
    </row>
    <row r="600" spans="13:13" x14ac:dyDescent="0.35">
      <c r="M600" s="2"/>
    </row>
    <row r="601" spans="13:13" x14ac:dyDescent="0.35">
      <c r="M601" s="2"/>
    </row>
    <row r="602" spans="13:13" x14ac:dyDescent="0.35">
      <c r="M602" s="2"/>
    </row>
    <row r="603" spans="13:13" x14ac:dyDescent="0.35">
      <c r="M603" s="2"/>
    </row>
    <row r="604" spans="13:13" x14ac:dyDescent="0.35">
      <c r="M604" s="2"/>
    </row>
    <row r="605" spans="13:13" x14ac:dyDescent="0.35">
      <c r="M605" s="2"/>
    </row>
    <row r="606" spans="13:13" x14ac:dyDescent="0.35">
      <c r="M606" s="2"/>
    </row>
    <row r="607" spans="13:13" x14ac:dyDescent="0.35">
      <c r="M607" s="2"/>
    </row>
    <row r="608" spans="13:13" x14ac:dyDescent="0.35">
      <c r="M608" s="2"/>
    </row>
    <row r="609" spans="13:13" x14ac:dyDescent="0.35">
      <c r="M609" s="2"/>
    </row>
    <row r="610" spans="13:13" x14ac:dyDescent="0.35">
      <c r="M610" s="2"/>
    </row>
    <row r="611" spans="13:13" x14ac:dyDescent="0.35">
      <c r="M611" s="2"/>
    </row>
    <row r="612" spans="13:13" x14ac:dyDescent="0.35">
      <c r="M612" s="2"/>
    </row>
    <row r="613" spans="13:13" x14ac:dyDescent="0.35">
      <c r="M613" s="2"/>
    </row>
    <row r="614" spans="13:13" x14ac:dyDescent="0.35">
      <c r="M614" s="2"/>
    </row>
    <row r="615" spans="13:13" x14ac:dyDescent="0.35">
      <c r="M615" s="2"/>
    </row>
    <row r="616" spans="13:13" x14ac:dyDescent="0.35">
      <c r="M616" s="2"/>
    </row>
    <row r="617" spans="13:13" x14ac:dyDescent="0.35">
      <c r="M617" s="2"/>
    </row>
    <row r="618" spans="13:13" x14ac:dyDescent="0.35">
      <c r="M618" s="2"/>
    </row>
    <row r="619" spans="13:13" x14ac:dyDescent="0.35">
      <c r="M619" s="2"/>
    </row>
    <row r="620" spans="13:13" x14ac:dyDescent="0.35">
      <c r="M620" s="2"/>
    </row>
    <row r="621" spans="13:13" x14ac:dyDescent="0.35">
      <c r="M621" s="2"/>
    </row>
    <row r="622" spans="13:13" x14ac:dyDescent="0.35">
      <c r="M622" s="2"/>
    </row>
    <row r="623" spans="13:13" x14ac:dyDescent="0.35">
      <c r="M623" s="2"/>
    </row>
    <row r="624" spans="13:13" x14ac:dyDescent="0.35">
      <c r="M624" s="2"/>
    </row>
    <row r="625" spans="13:13" x14ac:dyDescent="0.35">
      <c r="M625" s="2"/>
    </row>
    <row r="626" spans="13:13" x14ac:dyDescent="0.35">
      <c r="M626" s="2"/>
    </row>
    <row r="627" spans="13:13" x14ac:dyDescent="0.35">
      <c r="M627" s="2"/>
    </row>
    <row r="628" spans="13:13" x14ac:dyDescent="0.35">
      <c r="M628" s="2"/>
    </row>
    <row r="629" spans="13:13" x14ac:dyDescent="0.35">
      <c r="M629" s="2"/>
    </row>
    <row r="630" spans="13:13" x14ac:dyDescent="0.35">
      <c r="M630" s="2"/>
    </row>
    <row r="631" spans="13:13" x14ac:dyDescent="0.35">
      <c r="M631" s="2"/>
    </row>
    <row r="632" spans="13:13" x14ac:dyDescent="0.35">
      <c r="M632" s="2"/>
    </row>
    <row r="633" spans="13:13" x14ac:dyDescent="0.35">
      <c r="M633" s="2"/>
    </row>
    <row r="634" spans="13:13" x14ac:dyDescent="0.35">
      <c r="M634" s="2"/>
    </row>
    <row r="635" spans="13:13" x14ac:dyDescent="0.35">
      <c r="M635" s="2"/>
    </row>
    <row r="636" spans="13:13" x14ac:dyDescent="0.35">
      <c r="M636" s="2"/>
    </row>
    <row r="637" spans="13:13" x14ac:dyDescent="0.35">
      <c r="M637" s="2"/>
    </row>
    <row r="638" spans="13:13" x14ac:dyDescent="0.35">
      <c r="M638" s="2"/>
    </row>
    <row r="639" spans="13:13" x14ac:dyDescent="0.35">
      <c r="M639" s="2"/>
    </row>
    <row r="640" spans="13:13" x14ac:dyDescent="0.35">
      <c r="M640" s="2"/>
    </row>
    <row r="641" spans="13:13" x14ac:dyDescent="0.35">
      <c r="M641" s="2"/>
    </row>
    <row r="642" spans="13:13" x14ac:dyDescent="0.35">
      <c r="M642" s="2"/>
    </row>
    <row r="643" spans="13:13" x14ac:dyDescent="0.35">
      <c r="M643" s="2"/>
    </row>
    <row r="644" spans="13:13" x14ac:dyDescent="0.35">
      <c r="M644" s="2"/>
    </row>
    <row r="645" spans="13:13" x14ac:dyDescent="0.35">
      <c r="M645" s="2"/>
    </row>
    <row r="646" spans="13:13" x14ac:dyDescent="0.35">
      <c r="M646" s="2"/>
    </row>
    <row r="647" spans="13:13" x14ac:dyDescent="0.35">
      <c r="M647" s="2"/>
    </row>
    <row r="648" spans="13:13" x14ac:dyDescent="0.35">
      <c r="M648" s="2"/>
    </row>
    <row r="649" spans="13:13" x14ac:dyDescent="0.35">
      <c r="M649" s="2"/>
    </row>
    <row r="650" spans="13:13" x14ac:dyDescent="0.35">
      <c r="M650" s="2"/>
    </row>
    <row r="651" spans="13:13" x14ac:dyDescent="0.35">
      <c r="M651" s="2"/>
    </row>
    <row r="652" spans="13:13" x14ac:dyDescent="0.35">
      <c r="M652" s="2"/>
    </row>
    <row r="653" spans="13:13" x14ac:dyDescent="0.35">
      <c r="M653" s="2"/>
    </row>
    <row r="654" spans="13:13" x14ac:dyDescent="0.35">
      <c r="M654" s="2"/>
    </row>
    <row r="655" spans="13:13" x14ac:dyDescent="0.35">
      <c r="M655" s="2"/>
    </row>
    <row r="656" spans="13:13" x14ac:dyDescent="0.35">
      <c r="M656" s="2"/>
    </row>
    <row r="657" spans="13:13" x14ac:dyDescent="0.35">
      <c r="M657" s="2"/>
    </row>
    <row r="658" spans="13:13" x14ac:dyDescent="0.35">
      <c r="M658" s="2"/>
    </row>
    <row r="659" spans="13:13" x14ac:dyDescent="0.35">
      <c r="M659" s="2"/>
    </row>
    <row r="660" spans="13:13" x14ac:dyDescent="0.35">
      <c r="M660" s="2"/>
    </row>
    <row r="661" spans="13:13" x14ac:dyDescent="0.35">
      <c r="M661" s="2"/>
    </row>
    <row r="662" spans="13:13" x14ac:dyDescent="0.35">
      <c r="M662" s="2"/>
    </row>
    <row r="663" spans="13:13" x14ac:dyDescent="0.35">
      <c r="M663" s="2"/>
    </row>
    <row r="664" spans="13:13" x14ac:dyDescent="0.35">
      <c r="M664" s="2"/>
    </row>
    <row r="665" spans="13:13" x14ac:dyDescent="0.35">
      <c r="M665" s="2"/>
    </row>
    <row r="666" spans="13:13" x14ac:dyDescent="0.35">
      <c r="M666" s="2"/>
    </row>
    <row r="667" spans="13:13" x14ac:dyDescent="0.35">
      <c r="M667" s="2"/>
    </row>
    <row r="668" spans="13:13" x14ac:dyDescent="0.35">
      <c r="M668" s="2"/>
    </row>
    <row r="669" spans="13:13" x14ac:dyDescent="0.35">
      <c r="M669" s="2"/>
    </row>
    <row r="670" spans="13:13" x14ac:dyDescent="0.35">
      <c r="M670" s="2"/>
    </row>
    <row r="671" spans="13:13" x14ac:dyDescent="0.35">
      <c r="M671" s="2"/>
    </row>
    <row r="672" spans="13:13" x14ac:dyDescent="0.35">
      <c r="M672" s="2"/>
    </row>
    <row r="673" spans="13:13" x14ac:dyDescent="0.35">
      <c r="M673" s="2"/>
    </row>
    <row r="674" spans="13:13" x14ac:dyDescent="0.35">
      <c r="M674" s="2"/>
    </row>
    <row r="675" spans="13:13" x14ac:dyDescent="0.35">
      <c r="M675" s="2"/>
    </row>
    <row r="676" spans="13:13" x14ac:dyDescent="0.35">
      <c r="M676" s="2"/>
    </row>
    <row r="677" spans="13:13" x14ac:dyDescent="0.35">
      <c r="M677" s="2"/>
    </row>
    <row r="678" spans="13:13" x14ac:dyDescent="0.35">
      <c r="M678" s="2"/>
    </row>
    <row r="679" spans="13:13" x14ac:dyDescent="0.35">
      <c r="M679" s="2"/>
    </row>
    <row r="680" spans="13:13" x14ac:dyDescent="0.35">
      <c r="M680" s="2"/>
    </row>
    <row r="681" spans="13:13" x14ac:dyDescent="0.35">
      <c r="M681" s="2"/>
    </row>
    <row r="682" spans="13:13" x14ac:dyDescent="0.35">
      <c r="M682" s="2"/>
    </row>
    <row r="683" spans="13:13" x14ac:dyDescent="0.35">
      <c r="M683" s="2"/>
    </row>
    <row r="684" spans="13:13" x14ac:dyDescent="0.35">
      <c r="M684" s="2"/>
    </row>
    <row r="685" spans="13:13" x14ac:dyDescent="0.35">
      <c r="M685" s="2"/>
    </row>
    <row r="686" spans="13:13" x14ac:dyDescent="0.35">
      <c r="M686" s="2"/>
    </row>
    <row r="687" spans="13:13" x14ac:dyDescent="0.35">
      <c r="M687" s="2"/>
    </row>
    <row r="688" spans="13:13" x14ac:dyDescent="0.35">
      <c r="M688" s="2"/>
    </row>
    <row r="689" spans="13:13" x14ac:dyDescent="0.35">
      <c r="M689" s="2"/>
    </row>
    <row r="690" spans="13:13" x14ac:dyDescent="0.35">
      <c r="M690" s="2"/>
    </row>
    <row r="691" spans="13:13" x14ac:dyDescent="0.35">
      <c r="M691" s="2"/>
    </row>
    <row r="692" spans="13:13" x14ac:dyDescent="0.35">
      <c r="M692" s="2"/>
    </row>
    <row r="693" spans="13:13" x14ac:dyDescent="0.35">
      <c r="M693" s="2"/>
    </row>
    <row r="694" spans="13:13" x14ac:dyDescent="0.35">
      <c r="M694" s="2"/>
    </row>
    <row r="695" spans="13:13" x14ac:dyDescent="0.35">
      <c r="M695" s="2"/>
    </row>
    <row r="696" spans="13:13" x14ac:dyDescent="0.35">
      <c r="M696" s="2"/>
    </row>
    <row r="697" spans="13:13" x14ac:dyDescent="0.35">
      <c r="M697" s="2"/>
    </row>
    <row r="698" spans="13:13" x14ac:dyDescent="0.35">
      <c r="M698" s="2"/>
    </row>
    <row r="699" spans="13:13" x14ac:dyDescent="0.35">
      <c r="M699" s="2"/>
    </row>
    <row r="700" spans="13:13" x14ac:dyDescent="0.35">
      <c r="M700" s="2"/>
    </row>
    <row r="701" spans="13:13" x14ac:dyDescent="0.35">
      <c r="M701" s="2"/>
    </row>
    <row r="702" spans="13:13" x14ac:dyDescent="0.35">
      <c r="M702" s="2"/>
    </row>
    <row r="703" spans="13:13" x14ac:dyDescent="0.35">
      <c r="M703" s="2"/>
    </row>
    <row r="704" spans="13:13" x14ac:dyDescent="0.35">
      <c r="M704" s="2"/>
    </row>
    <row r="705" spans="13:13" x14ac:dyDescent="0.35">
      <c r="M705" s="2"/>
    </row>
    <row r="706" spans="13:13" x14ac:dyDescent="0.35">
      <c r="M706" s="2"/>
    </row>
    <row r="707" spans="13:13" x14ac:dyDescent="0.35">
      <c r="M707" s="2"/>
    </row>
    <row r="708" spans="13:13" x14ac:dyDescent="0.35">
      <c r="M708" s="2"/>
    </row>
    <row r="709" spans="13:13" x14ac:dyDescent="0.35">
      <c r="M709" s="2"/>
    </row>
    <row r="710" spans="13:13" x14ac:dyDescent="0.35">
      <c r="M710" s="2"/>
    </row>
    <row r="711" spans="13:13" x14ac:dyDescent="0.35">
      <c r="M711" s="2"/>
    </row>
    <row r="712" spans="13:13" x14ac:dyDescent="0.35">
      <c r="M712" s="2"/>
    </row>
    <row r="713" spans="13:13" x14ac:dyDescent="0.35">
      <c r="M713" s="2"/>
    </row>
    <row r="714" spans="13:13" x14ac:dyDescent="0.35">
      <c r="M714" s="2"/>
    </row>
    <row r="715" spans="13:13" x14ac:dyDescent="0.35">
      <c r="M715" s="2"/>
    </row>
    <row r="716" spans="13:13" x14ac:dyDescent="0.35">
      <c r="M716" s="2"/>
    </row>
    <row r="717" spans="13:13" x14ac:dyDescent="0.35">
      <c r="M717" s="2"/>
    </row>
    <row r="718" spans="13:13" x14ac:dyDescent="0.35">
      <c r="M718" s="2"/>
    </row>
    <row r="719" spans="13:13" x14ac:dyDescent="0.35">
      <c r="M719" s="2"/>
    </row>
    <row r="720" spans="13:13" x14ac:dyDescent="0.35">
      <c r="M720" s="2"/>
    </row>
    <row r="721" spans="13:13" x14ac:dyDescent="0.35">
      <c r="M721" s="2"/>
    </row>
    <row r="722" spans="13:13" x14ac:dyDescent="0.35">
      <c r="M722" s="2"/>
    </row>
    <row r="723" spans="13:13" x14ac:dyDescent="0.35">
      <c r="M723" s="2"/>
    </row>
    <row r="724" spans="13:13" x14ac:dyDescent="0.35">
      <c r="M724" s="2"/>
    </row>
    <row r="725" spans="13:13" x14ac:dyDescent="0.35">
      <c r="M725" s="2"/>
    </row>
    <row r="726" spans="13:13" x14ac:dyDescent="0.35">
      <c r="M726" s="2"/>
    </row>
    <row r="727" spans="13:13" x14ac:dyDescent="0.35">
      <c r="M727" s="2"/>
    </row>
    <row r="728" spans="13:13" x14ac:dyDescent="0.35">
      <c r="M728" s="2"/>
    </row>
    <row r="729" spans="13:13" x14ac:dyDescent="0.35">
      <c r="M729" s="2"/>
    </row>
    <row r="730" spans="13:13" x14ac:dyDescent="0.35">
      <c r="M730" s="2"/>
    </row>
    <row r="731" spans="13:13" x14ac:dyDescent="0.35">
      <c r="M731" s="2"/>
    </row>
    <row r="732" spans="13:13" x14ac:dyDescent="0.35">
      <c r="M732" s="2"/>
    </row>
    <row r="733" spans="13:13" x14ac:dyDescent="0.35">
      <c r="M733" s="2"/>
    </row>
    <row r="734" spans="13:13" x14ac:dyDescent="0.35">
      <c r="M734" s="2"/>
    </row>
    <row r="735" spans="13:13" x14ac:dyDescent="0.35">
      <c r="M735" s="2"/>
    </row>
    <row r="736" spans="13:13" x14ac:dyDescent="0.35">
      <c r="M736" s="2"/>
    </row>
    <row r="737" spans="13:13" x14ac:dyDescent="0.35">
      <c r="M737" s="2"/>
    </row>
    <row r="738" spans="13:13" x14ac:dyDescent="0.35">
      <c r="M738" s="2"/>
    </row>
    <row r="739" spans="13:13" x14ac:dyDescent="0.35">
      <c r="M739" s="2"/>
    </row>
    <row r="740" spans="13:13" x14ac:dyDescent="0.35">
      <c r="M740" s="2"/>
    </row>
    <row r="741" spans="13:13" x14ac:dyDescent="0.35">
      <c r="M741" s="2"/>
    </row>
    <row r="742" spans="13:13" x14ac:dyDescent="0.35">
      <c r="M742" s="2"/>
    </row>
    <row r="743" spans="13:13" x14ac:dyDescent="0.35">
      <c r="M743" s="2"/>
    </row>
    <row r="744" spans="13:13" x14ac:dyDescent="0.35">
      <c r="M744" s="2"/>
    </row>
    <row r="745" spans="13:13" x14ac:dyDescent="0.35">
      <c r="M745" s="2"/>
    </row>
    <row r="746" spans="13:13" x14ac:dyDescent="0.35">
      <c r="M746" s="2"/>
    </row>
    <row r="747" spans="13:13" x14ac:dyDescent="0.35">
      <c r="M747" s="2"/>
    </row>
    <row r="748" spans="13:13" x14ac:dyDescent="0.35">
      <c r="M748" s="2"/>
    </row>
    <row r="749" spans="13:13" x14ac:dyDescent="0.35">
      <c r="M749" s="2"/>
    </row>
    <row r="750" spans="13:13" x14ac:dyDescent="0.35">
      <c r="M750" s="2"/>
    </row>
    <row r="751" spans="13:13" x14ac:dyDescent="0.35">
      <c r="M751" s="2"/>
    </row>
    <row r="752" spans="13:13" x14ac:dyDescent="0.35">
      <c r="M752" s="2"/>
    </row>
    <row r="753" spans="13:13" x14ac:dyDescent="0.35">
      <c r="M753" s="2"/>
    </row>
    <row r="754" spans="13:13" x14ac:dyDescent="0.35">
      <c r="M754" s="2"/>
    </row>
    <row r="755" spans="13:13" x14ac:dyDescent="0.35">
      <c r="M755" s="2"/>
    </row>
    <row r="756" spans="13:13" x14ac:dyDescent="0.35">
      <c r="M756" s="2"/>
    </row>
    <row r="757" spans="13:13" x14ac:dyDescent="0.35">
      <c r="M757" s="2"/>
    </row>
    <row r="758" spans="13:13" x14ac:dyDescent="0.35">
      <c r="M758" s="2"/>
    </row>
    <row r="759" spans="13:13" x14ac:dyDescent="0.35">
      <c r="M759" s="2"/>
    </row>
    <row r="760" spans="13:13" x14ac:dyDescent="0.35">
      <c r="M760" s="2"/>
    </row>
    <row r="761" spans="13:13" x14ac:dyDescent="0.35">
      <c r="M761" s="2"/>
    </row>
    <row r="762" spans="13:13" x14ac:dyDescent="0.35">
      <c r="M762" s="2"/>
    </row>
    <row r="763" spans="13:13" x14ac:dyDescent="0.35">
      <c r="M763" s="2"/>
    </row>
    <row r="764" spans="13:13" x14ac:dyDescent="0.35">
      <c r="M764" s="2"/>
    </row>
    <row r="765" spans="13:13" x14ac:dyDescent="0.35">
      <c r="M765" s="2"/>
    </row>
    <row r="766" spans="13:13" x14ac:dyDescent="0.35">
      <c r="M766" s="2"/>
    </row>
    <row r="767" spans="13:13" x14ac:dyDescent="0.35">
      <c r="M767" s="2"/>
    </row>
    <row r="768" spans="13:13" x14ac:dyDescent="0.35">
      <c r="M768" s="2"/>
    </row>
    <row r="769" spans="13:13" x14ac:dyDescent="0.35">
      <c r="M769" s="2"/>
    </row>
    <row r="770" spans="13:13" x14ac:dyDescent="0.35">
      <c r="M770" s="2"/>
    </row>
    <row r="771" spans="13:13" x14ac:dyDescent="0.35">
      <c r="M771" s="2"/>
    </row>
    <row r="772" spans="13:13" x14ac:dyDescent="0.35">
      <c r="M772" s="2"/>
    </row>
    <row r="773" spans="13:13" x14ac:dyDescent="0.35">
      <c r="M773" s="2"/>
    </row>
    <row r="774" spans="13:13" x14ac:dyDescent="0.35">
      <c r="M774" s="2"/>
    </row>
    <row r="775" spans="13:13" x14ac:dyDescent="0.35">
      <c r="M775" s="2"/>
    </row>
    <row r="776" spans="13:13" x14ac:dyDescent="0.35">
      <c r="M776" s="2"/>
    </row>
    <row r="777" spans="13:13" x14ac:dyDescent="0.35">
      <c r="M777" s="2"/>
    </row>
    <row r="778" spans="13:13" x14ac:dyDescent="0.35">
      <c r="M778" s="2"/>
    </row>
    <row r="779" spans="13:13" x14ac:dyDescent="0.35">
      <c r="M779" s="2"/>
    </row>
    <row r="780" spans="13:13" x14ac:dyDescent="0.35">
      <c r="M780" s="2"/>
    </row>
    <row r="781" spans="13:13" x14ac:dyDescent="0.35">
      <c r="M781" s="2"/>
    </row>
    <row r="782" spans="13:13" x14ac:dyDescent="0.35">
      <c r="M782" s="2"/>
    </row>
    <row r="783" spans="13:13" x14ac:dyDescent="0.35">
      <c r="M783" s="2"/>
    </row>
    <row r="784" spans="13:13" x14ac:dyDescent="0.35">
      <c r="M784" s="2"/>
    </row>
    <row r="785" spans="13:13" x14ac:dyDescent="0.35">
      <c r="M785" s="2"/>
    </row>
    <row r="786" spans="13:13" x14ac:dyDescent="0.35">
      <c r="M786" s="2"/>
    </row>
    <row r="787" spans="13:13" x14ac:dyDescent="0.35">
      <c r="M787" s="2"/>
    </row>
    <row r="788" spans="13:13" x14ac:dyDescent="0.35">
      <c r="M788" s="2"/>
    </row>
    <row r="789" spans="13:13" x14ac:dyDescent="0.35">
      <c r="M789" s="2"/>
    </row>
    <row r="790" spans="13:13" x14ac:dyDescent="0.35">
      <c r="M790" s="2"/>
    </row>
    <row r="791" spans="13:13" x14ac:dyDescent="0.35">
      <c r="M791" s="2"/>
    </row>
    <row r="792" spans="13:13" x14ac:dyDescent="0.35">
      <c r="M792" s="2"/>
    </row>
    <row r="793" spans="13:13" x14ac:dyDescent="0.35">
      <c r="M793" s="2"/>
    </row>
    <row r="794" spans="13:13" x14ac:dyDescent="0.35">
      <c r="M794" s="2"/>
    </row>
    <row r="795" spans="13:13" x14ac:dyDescent="0.35">
      <c r="M795" s="2"/>
    </row>
    <row r="796" spans="13:13" x14ac:dyDescent="0.35">
      <c r="M796" s="2"/>
    </row>
    <row r="797" spans="13:13" x14ac:dyDescent="0.35">
      <c r="M797" s="2"/>
    </row>
    <row r="798" spans="13:13" x14ac:dyDescent="0.35">
      <c r="M798" s="2"/>
    </row>
    <row r="799" spans="13:13" x14ac:dyDescent="0.35">
      <c r="M799" s="2"/>
    </row>
    <row r="800" spans="13:13" x14ac:dyDescent="0.35">
      <c r="M800" s="2"/>
    </row>
    <row r="801" spans="13:13" x14ac:dyDescent="0.35">
      <c r="M801" s="2"/>
    </row>
    <row r="802" spans="13:13" x14ac:dyDescent="0.35">
      <c r="M802" s="2"/>
    </row>
    <row r="803" spans="13:13" x14ac:dyDescent="0.35">
      <c r="M803" s="2"/>
    </row>
    <row r="804" spans="13:13" x14ac:dyDescent="0.35">
      <c r="M804" s="2"/>
    </row>
    <row r="805" spans="13:13" x14ac:dyDescent="0.35">
      <c r="M805" s="2"/>
    </row>
    <row r="806" spans="13:13" x14ac:dyDescent="0.35">
      <c r="M806" s="2"/>
    </row>
    <row r="807" spans="13:13" x14ac:dyDescent="0.35">
      <c r="M807" s="2"/>
    </row>
    <row r="808" spans="13:13" x14ac:dyDescent="0.35">
      <c r="M808" s="2"/>
    </row>
    <row r="809" spans="13:13" x14ac:dyDescent="0.35">
      <c r="M809" s="2"/>
    </row>
    <row r="810" spans="13:13" x14ac:dyDescent="0.35">
      <c r="M810" s="2"/>
    </row>
    <row r="811" spans="13:13" x14ac:dyDescent="0.35">
      <c r="M811" s="2"/>
    </row>
    <row r="812" spans="13:13" x14ac:dyDescent="0.35">
      <c r="M812" s="2"/>
    </row>
    <row r="813" spans="13:13" x14ac:dyDescent="0.35">
      <c r="M813" s="2"/>
    </row>
    <row r="814" spans="13:13" x14ac:dyDescent="0.35">
      <c r="M814" s="2"/>
    </row>
    <row r="815" spans="13:13" x14ac:dyDescent="0.35">
      <c r="M815" s="2"/>
    </row>
    <row r="816" spans="13:13" x14ac:dyDescent="0.35">
      <c r="M816" s="2"/>
    </row>
    <row r="817" spans="13:13" x14ac:dyDescent="0.35">
      <c r="M817" s="2"/>
    </row>
    <row r="818" spans="13:13" x14ac:dyDescent="0.35">
      <c r="M818" s="2"/>
    </row>
    <row r="819" spans="13:13" x14ac:dyDescent="0.35">
      <c r="M819" s="2"/>
    </row>
    <row r="820" spans="13:13" x14ac:dyDescent="0.35">
      <c r="M820" s="2"/>
    </row>
    <row r="821" spans="13:13" x14ac:dyDescent="0.35">
      <c r="M821" s="2"/>
    </row>
    <row r="822" spans="13:13" x14ac:dyDescent="0.35">
      <c r="M822" s="2"/>
    </row>
    <row r="823" spans="13:13" x14ac:dyDescent="0.35">
      <c r="M823" s="2"/>
    </row>
    <row r="824" spans="13:13" x14ac:dyDescent="0.35">
      <c r="M824" s="2"/>
    </row>
    <row r="825" spans="13:13" x14ac:dyDescent="0.35">
      <c r="M825" s="2"/>
    </row>
    <row r="826" spans="13:13" x14ac:dyDescent="0.35">
      <c r="M826" s="2"/>
    </row>
    <row r="827" spans="13:13" x14ac:dyDescent="0.35">
      <c r="M827" s="2"/>
    </row>
    <row r="828" spans="13:13" x14ac:dyDescent="0.35">
      <c r="M828" s="2"/>
    </row>
    <row r="829" spans="13:13" x14ac:dyDescent="0.35">
      <c r="M829" s="2"/>
    </row>
    <row r="830" spans="13:13" x14ac:dyDescent="0.35">
      <c r="M830" s="2"/>
    </row>
    <row r="831" spans="13:13" x14ac:dyDescent="0.35">
      <c r="M831" s="2"/>
    </row>
    <row r="832" spans="13:13" x14ac:dyDescent="0.35">
      <c r="M832" s="2"/>
    </row>
    <row r="833" spans="13:13" x14ac:dyDescent="0.35">
      <c r="M833" s="2"/>
    </row>
    <row r="834" spans="13:13" x14ac:dyDescent="0.35">
      <c r="M834" s="2"/>
    </row>
    <row r="835" spans="13:13" x14ac:dyDescent="0.35">
      <c r="M835" s="2"/>
    </row>
    <row r="836" spans="13:13" x14ac:dyDescent="0.35">
      <c r="M836" s="2"/>
    </row>
    <row r="837" spans="13:13" x14ac:dyDescent="0.35">
      <c r="M837" s="2"/>
    </row>
    <row r="838" spans="13:13" x14ac:dyDescent="0.35">
      <c r="M838" s="2"/>
    </row>
    <row r="839" spans="13:13" x14ac:dyDescent="0.35">
      <c r="M839" s="2"/>
    </row>
    <row r="840" spans="13:13" x14ac:dyDescent="0.35">
      <c r="M840" s="2"/>
    </row>
    <row r="841" spans="13:13" x14ac:dyDescent="0.35">
      <c r="M841" s="2"/>
    </row>
    <row r="842" spans="13:13" x14ac:dyDescent="0.35">
      <c r="M842" s="2"/>
    </row>
    <row r="843" spans="13:13" x14ac:dyDescent="0.35">
      <c r="M843" s="2"/>
    </row>
    <row r="844" spans="13:13" x14ac:dyDescent="0.35">
      <c r="M844" s="2"/>
    </row>
    <row r="845" spans="13:13" x14ac:dyDescent="0.35">
      <c r="M845" s="2"/>
    </row>
    <row r="846" spans="13:13" x14ac:dyDescent="0.35">
      <c r="M846" s="2"/>
    </row>
    <row r="847" spans="13:13" x14ac:dyDescent="0.35">
      <c r="M847" s="2"/>
    </row>
    <row r="848" spans="13:13" x14ac:dyDescent="0.35">
      <c r="M848" s="2"/>
    </row>
    <row r="849" spans="13:13" x14ac:dyDescent="0.35">
      <c r="M849" s="2"/>
    </row>
    <row r="850" spans="13:13" x14ac:dyDescent="0.35">
      <c r="M850" s="2"/>
    </row>
    <row r="851" spans="13:13" x14ac:dyDescent="0.35">
      <c r="M851" s="2"/>
    </row>
    <row r="852" spans="13:13" x14ac:dyDescent="0.35">
      <c r="M852" s="2"/>
    </row>
    <row r="853" spans="13:13" x14ac:dyDescent="0.35">
      <c r="M853" s="2"/>
    </row>
    <row r="854" spans="13:13" x14ac:dyDescent="0.35">
      <c r="M854" s="2"/>
    </row>
    <row r="855" spans="13:13" x14ac:dyDescent="0.35">
      <c r="M855" s="2"/>
    </row>
    <row r="856" spans="13:13" x14ac:dyDescent="0.35">
      <c r="M856" s="2"/>
    </row>
    <row r="857" spans="13:13" x14ac:dyDescent="0.35">
      <c r="M857" s="2"/>
    </row>
    <row r="858" spans="13:13" x14ac:dyDescent="0.35">
      <c r="M858" s="2"/>
    </row>
    <row r="859" spans="13:13" x14ac:dyDescent="0.35">
      <c r="M859" s="2"/>
    </row>
    <row r="860" spans="13:13" x14ac:dyDescent="0.35">
      <c r="M860" s="2"/>
    </row>
    <row r="861" spans="13:13" x14ac:dyDescent="0.35">
      <c r="M861" s="2"/>
    </row>
    <row r="862" spans="13:13" x14ac:dyDescent="0.35">
      <c r="M862" s="2"/>
    </row>
    <row r="863" spans="13:13" x14ac:dyDescent="0.35">
      <c r="M863" s="2"/>
    </row>
    <row r="864" spans="13:13" x14ac:dyDescent="0.35">
      <c r="M864" s="2"/>
    </row>
    <row r="865" spans="13:13" x14ac:dyDescent="0.35">
      <c r="M865" s="2"/>
    </row>
    <row r="866" spans="13:13" x14ac:dyDescent="0.35">
      <c r="M866" s="2"/>
    </row>
    <row r="867" spans="13:13" x14ac:dyDescent="0.35">
      <c r="M867" s="2"/>
    </row>
    <row r="868" spans="13:13" x14ac:dyDescent="0.35">
      <c r="M868" s="2"/>
    </row>
    <row r="869" spans="13:13" x14ac:dyDescent="0.35">
      <c r="M869" s="2"/>
    </row>
    <row r="870" spans="13:13" x14ac:dyDescent="0.35">
      <c r="M870" s="2"/>
    </row>
    <row r="871" spans="13:13" x14ac:dyDescent="0.35">
      <c r="M871" s="2"/>
    </row>
    <row r="872" spans="13:13" x14ac:dyDescent="0.35">
      <c r="M872" s="2"/>
    </row>
    <row r="873" spans="13:13" x14ac:dyDescent="0.35">
      <c r="M873" s="2"/>
    </row>
    <row r="874" spans="13:13" x14ac:dyDescent="0.35">
      <c r="M874" s="2"/>
    </row>
    <row r="875" spans="13:13" x14ac:dyDescent="0.35">
      <c r="M875" s="2"/>
    </row>
    <row r="876" spans="13:13" x14ac:dyDescent="0.35">
      <c r="M876" s="2"/>
    </row>
    <row r="877" spans="13:13" x14ac:dyDescent="0.35">
      <c r="M877" s="2"/>
    </row>
    <row r="878" spans="13:13" x14ac:dyDescent="0.35">
      <c r="M878" s="2"/>
    </row>
    <row r="879" spans="13:13" x14ac:dyDescent="0.35">
      <c r="M879" s="2"/>
    </row>
    <row r="880" spans="13:13" x14ac:dyDescent="0.35">
      <c r="M880" s="2"/>
    </row>
    <row r="881" spans="13:13" x14ac:dyDescent="0.35">
      <c r="M881" s="2"/>
    </row>
    <row r="882" spans="13:13" x14ac:dyDescent="0.35">
      <c r="M882" s="2"/>
    </row>
    <row r="883" spans="13:13" x14ac:dyDescent="0.35">
      <c r="M883" s="2"/>
    </row>
    <row r="884" spans="13:13" x14ac:dyDescent="0.35">
      <c r="M884" s="2"/>
    </row>
    <row r="885" spans="13:13" x14ac:dyDescent="0.35">
      <c r="M885" s="2"/>
    </row>
    <row r="886" spans="13:13" x14ac:dyDescent="0.35">
      <c r="M886" s="2"/>
    </row>
    <row r="887" spans="13:13" x14ac:dyDescent="0.35">
      <c r="M887" s="2"/>
    </row>
    <row r="888" spans="13:13" x14ac:dyDescent="0.35">
      <c r="M888" s="2"/>
    </row>
    <row r="889" spans="13:13" x14ac:dyDescent="0.35">
      <c r="M889" s="2"/>
    </row>
    <row r="890" spans="13:13" x14ac:dyDescent="0.35">
      <c r="M890" s="2"/>
    </row>
    <row r="891" spans="13:13" x14ac:dyDescent="0.35">
      <c r="M891" s="2"/>
    </row>
    <row r="892" spans="13:13" x14ac:dyDescent="0.35">
      <c r="M892" s="2"/>
    </row>
    <row r="893" spans="13:13" x14ac:dyDescent="0.35">
      <c r="M893" s="2"/>
    </row>
    <row r="894" spans="13:13" x14ac:dyDescent="0.35">
      <c r="M894" s="2"/>
    </row>
    <row r="895" spans="13:13" x14ac:dyDescent="0.35">
      <c r="M895" s="2"/>
    </row>
    <row r="896" spans="13:13" x14ac:dyDescent="0.35">
      <c r="M896" s="2"/>
    </row>
    <row r="897" spans="13:13" x14ac:dyDescent="0.35">
      <c r="M897" s="2"/>
    </row>
    <row r="898" spans="13:13" x14ac:dyDescent="0.35">
      <c r="M898" s="2"/>
    </row>
    <row r="899" spans="13:13" x14ac:dyDescent="0.35">
      <c r="M899" s="2"/>
    </row>
    <row r="900" spans="13:13" x14ac:dyDescent="0.35">
      <c r="M900" s="2"/>
    </row>
    <row r="901" spans="13:13" x14ac:dyDescent="0.35">
      <c r="M901" s="2"/>
    </row>
    <row r="902" spans="13:13" x14ac:dyDescent="0.35">
      <c r="M902" s="2"/>
    </row>
    <row r="903" spans="13:13" x14ac:dyDescent="0.35">
      <c r="M903" s="2"/>
    </row>
    <row r="904" spans="13:13" x14ac:dyDescent="0.35">
      <c r="M904" s="2"/>
    </row>
    <row r="905" spans="13:13" x14ac:dyDescent="0.35">
      <c r="M905" s="2"/>
    </row>
    <row r="906" spans="13:13" x14ac:dyDescent="0.35">
      <c r="M906" s="2"/>
    </row>
    <row r="907" spans="13:13" x14ac:dyDescent="0.35">
      <c r="M907" s="2"/>
    </row>
    <row r="908" spans="13:13" x14ac:dyDescent="0.35">
      <c r="M908" s="2"/>
    </row>
    <row r="909" spans="13:13" x14ac:dyDescent="0.35">
      <c r="M909" s="2"/>
    </row>
    <row r="910" spans="13:13" x14ac:dyDescent="0.35">
      <c r="M910" s="2"/>
    </row>
    <row r="911" spans="13:13" x14ac:dyDescent="0.35">
      <c r="M911" s="2"/>
    </row>
    <row r="912" spans="13:13" x14ac:dyDescent="0.35">
      <c r="M912" s="2"/>
    </row>
    <row r="913" spans="13:13" x14ac:dyDescent="0.35">
      <c r="M913" s="2"/>
    </row>
    <row r="914" spans="13:13" x14ac:dyDescent="0.35">
      <c r="M914" s="2"/>
    </row>
    <row r="915" spans="13:13" x14ac:dyDescent="0.35">
      <c r="M915" s="2"/>
    </row>
    <row r="916" spans="13:13" x14ac:dyDescent="0.35">
      <c r="M916" s="2"/>
    </row>
    <row r="917" spans="13:13" x14ac:dyDescent="0.35">
      <c r="M917" s="2"/>
    </row>
    <row r="918" spans="13:13" x14ac:dyDescent="0.35">
      <c r="M918" s="2"/>
    </row>
    <row r="919" spans="13:13" x14ac:dyDescent="0.35">
      <c r="M919" s="2"/>
    </row>
    <row r="920" spans="13:13" x14ac:dyDescent="0.35">
      <c r="M920" s="2"/>
    </row>
    <row r="921" spans="13:13" x14ac:dyDescent="0.35">
      <c r="M921" s="2"/>
    </row>
    <row r="922" spans="13:13" x14ac:dyDescent="0.35">
      <c r="M922" s="2"/>
    </row>
    <row r="923" spans="13:13" x14ac:dyDescent="0.35">
      <c r="M923" s="2"/>
    </row>
    <row r="924" spans="13:13" x14ac:dyDescent="0.35">
      <c r="M924" s="2"/>
    </row>
    <row r="925" spans="13:13" x14ac:dyDescent="0.35">
      <c r="M925" s="2"/>
    </row>
    <row r="926" spans="13:13" x14ac:dyDescent="0.35">
      <c r="M926" s="2"/>
    </row>
    <row r="927" spans="13:13" x14ac:dyDescent="0.35">
      <c r="M927" s="2"/>
    </row>
    <row r="928" spans="13:13" x14ac:dyDescent="0.35">
      <c r="M928" s="2"/>
    </row>
    <row r="929" spans="13:13" x14ac:dyDescent="0.35">
      <c r="M929" s="2"/>
    </row>
    <row r="930" spans="13:13" x14ac:dyDescent="0.35">
      <c r="M930" s="2"/>
    </row>
    <row r="931" spans="13:13" x14ac:dyDescent="0.35">
      <c r="M931" s="2"/>
    </row>
    <row r="932" spans="13:13" x14ac:dyDescent="0.35">
      <c r="M932" s="2"/>
    </row>
    <row r="933" spans="13:13" x14ac:dyDescent="0.35">
      <c r="M933" s="2"/>
    </row>
    <row r="934" spans="13:13" x14ac:dyDescent="0.35">
      <c r="M934" s="2"/>
    </row>
    <row r="935" spans="13:13" x14ac:dyDescent="0.35">
      <c r="M935" s="2"/>
    </row>
    <row r="936" spans="13:13" x14ac:dyDescent="0.35">
      <c r="M936" s="2"/>
    </row>
    <row r="937" spans="13:13" x14ac:dyDescent="0.35">
      <c r="M937" s="2"/>
    </row>
    <row r="938" spans="13:13" x14ac:dyDescent="0.35">
      <c r="M938" s="2"/>
    </row>
    <row r="939" spans="13:13" x14ac:dyDescent="0.35">
      <c r="M939" s="2"/>
    </row>
    <row r="940" spans="13:13" x14ac:dyDescent="0.35">
      <c r="M940" s="2"/>
    </row>
    <row r="941" spans="13:13" x14ac:dyDescent="0.35">
      <c r="M941" s="2"/>
    </row>
    <row r="942" spans="13:13" x14ac:dyDescent="0.35">
      <c r="M942" s="2"/>
    </row>
    <row r="943" spans="13:13" x14ac:dyDescent="0.35">
      <c r="M943" s="2"/>
    </row>
    <row r="944" spans="13:13" x14ac:dyDescent="0.35">
      <c r="M944" s="2"/>
    </row>
    <row r="945" spans="13:13" x14ac:dyDescent="0.35">
      <c r="M945" s="2"/>
    </row>
    <row r="946" spans="13:13" x14ac:dyDescent="0.35">
      <c r="M946" s="2"/>
    </row>
    <row r="947" spans="13:13" x14ac:dyDescent="0.35">
      <c r="M947" s="2"/>
    </row>
    <row r="948" spans="13:13" x14ac:dyDescent="0.35">
      <c r="M948" s="2"/>
    </row>
    <row r="949" spans="13:13" x14ac:dyDescent="0.35">
      <c r="M949" s="2"/>
    </row>
    <row r="950" spans="13:13" x14ac:dyDescent="0.35">
      <c r="M950" s="2"/>
    </row>
    <row r="951" spans="13:13" x14ac:dyDescent="0.35">
      <c r="M951" s="2"/>
    </row>
    <row r="952" spans="13:13" x14ac:dyDescent="0.35">
      <c r="M952" s="2"/>
    </row>
    <row r="953" spans="13:13" x14ac:dyDescent="0.35">
      <c r="M953" s="2"/>
    </row>
    <row r="954" spans="13:13" x14ac:dyDescent="0.35">
      <c r="M954" s="2"/>
    </row>
    <row r="955" spans="13:13" x14ac:dyDescent="0.35">
      <c r="M955" s="2"/>
    </row>
    <row r="956" spans="13:13" x14ac:dyDescent="0.35">
      <c r="M956" s="2"/>
    </row>
    <row r="957" spans="13:13" x14ac:dyDescent="0.35">
      <c r="M957" s="2"/>
    </row>
    <row r="958" spans="13:13" x14ac:dyDescent="0.35">
      <c r="M958" s="2"/>
    </row>
    <row r="959" spans="13:13" x14ac:dyDescent="0.35">
      <c r="M959" s="2"/>
    </row>
    <row r="960" spans="13:13" x14ac:dyDescent="0.35">
      <c r="M960" s="2"/>
    </row>
    <row r="961" spans="13:13" x14ac:dyDescent="0.35">
      <c r="M961" s="2"/>
    </row>
    <row r="962" spans="13:13" x14ac:dyDescent="0.35">
      <c r="M962" s="2"/>
    </row>
    <row r="963" spans="13:13" x14ac:dyDescent="0.35">
      <c r="M963" s="2"/>
    </row>
    <row r="964" spans="13:13" x14ac:dyDescent="0.35">
      <c r="M964" s="2"/>
    </row>
    <row r="965" spans="13:13" x14ac:dyDescent="0.35">
      <c r="M965" s="2"/>
    </row>
    <row r="966" spans="13:13" x14ac:dyDescent="0.35">
      <c r="M966" s="2"/>
    </row>
    <row r="967" spans="13:13" x14ac:dyDescent="0.35">
      <c r="M967" s="2"/>
    </row>
    <row r="968" spans="13:13" x14ac:dyDescent="0.35">
      <c r="M968" s="2"/>
    </row>
    <row r="969" spans="13:13" x14ac:dyDescent="0.35">
      <c r="M969" s="2"/>
    </row>
    <row r="970" spans="13:13" x14ac:dyDescent="0.35">
      <c r="M970" s="2"/>
    </row>
    <row r="971" spans="13:13" x14ac:dyDescent="0.35">
      <c r="M971" s="2"/>
    </row>
    <row r="972" spans="13:13" x14ac:dyDescent="0.35">
      <c r="M972" s="2"/>
    </row>
    <row r="973" spans="13:13" x14ac:dyDescent="0.35">
      <c r="M973" s="2"/>
    </row>
    <row r="974" spans="13:13" x14ac:dyDescent="0.35">
      <c r="M974" s="2"/>
    </row>
    <row r="975" spans="13:13" x14ac:dyDescent="0.35">
      <c r="M975" s="2"/>
    </row>
    <row r="976" spans="13:13" x14ac:dyDescent="0.35">
      <c r="M976" s="2"/>
    </row>
    <row r="977" spans="13:13" x14ac:dyDescent="0.35">
      <c r="M977" s="2"/>
    </row>
    <row r="978" spans="13:13" x14ac:dyDescent="0.35">
      <c r="M978" s="2"/>
    </row>
    <row r="979" spans="13:13" x14ac:dyDescent="0.35">
      <c r="M979" s="2"/>
    </row>
    <row r="980" spans="13:13" x14ac:dyDescent="0.35">
      <c r="M980" s="2"/>
    </row>
    <row r="981" spans="13:13" x14ac:dyDescent="0.35">
      <c r="M981" s="2"/>
    </row>
    <row r="982" spans="13:13" x14ac:dyDescent="0.35">
      <c r="M982" s="2"/>
    </row>
    <row r="983" spans="13:13" x14ac:dyDescent="0.35">
      <c r="M983" s="2"/>
    </row>
    <row r="984" spans="13:13" x14ac:dyDescent="0.35">
      <c r="M984" s="2"/>
    </row>
    <row r="985" spans="13:13" x14ac:dyDescent="0.35">
      <c r="M985" s="2"/>
    </row>
    <row r="986" spans="13:13" x14ac:dyDescent="0.35">
      <c r="M986" s="2"/>
    </row>
    <row r="987" spans="13:13" x14ac:dyDescent="0.35">
      <c r="M987" s="2"/>
    </row>
    <row r="988" spans="13:13" x14ac:dyDescent="0.35">
      <c r="M988" s="2"/>
    </row>
    <row r="989" spans="13:13" x14ac:dyDescent="0.35">
      <c r="M989" s="2"/>
    </row>
    <row r="990" spans="13:13" x14ac:dyDescent="0.35">
      <c r="M990" s="2"/>
    </row>
    <row r="991" spans="13:13" x14ac:dyDescent="0.35">
      <c r="M991" s="2"/>
    </row>
    <row r="992" spans="13:13" x14ac:dyDescent="0.35">
      <c r="M992" s="2"/>
    </row>
    <row r="993" spans="13:13" x14ac:dyDescent="0.35">
      <c r="M993" s="2"/>
    </row>
    <row r="994" spans="13:13" x14ac:dyDescent="0.35">
      <c r="M994" s="2"/>
    </row>
    <row r="995" spans="13:13" x14ac:dyDescent="0.35">
      <c r="M995" s="2"/>
    </row>
    <row r="996" spans="13:13" x14ac:dyDescent="0.35">
      <c r="M996" s="2"/>
    </row>
    <row r="997" spans="13:13" x14ac:dyDescent="0.35">
      <c r="M997" s="2"/>
    </row>
    <row r="998" spans="13:13" x14ac:dyDescent="0.35">
      <c r="M998" s="2"/>
    </row>
    <row r="999" spans="13:13" x14ac:dyDescent="0.35">
      <c r="M999" s="2"/>
    </row>
    <row r="1000" spans="13:13" x14ac:dyDescent="0.35">
      <c r="M1000" s="2"/>
    </row>
    <row r="1001" spans="13:13" x14ac:dyDescent="0.35">
      <c r="M1001" s="2"/>
    </row>
    <row r="1002" spans="13:13" x14ac:dyDescent="0.35">
      <c r="M1002" s="2"/>
    </row>
    <row r="1003" spans="13:13" x14ac:dyDescent="0.35">
      <c r="M1003" s="2"/>
    </row>
    <row r="1004" spans="13:13" x14ac:dyDescent="0.35">
      <c r="M1004" s="2"/>
    </row>
    <row r="1005" spans="13:13" x14ac:dyDescent="0.35">
      <c r="M1005" s="2"/>
    </row>
    <row r="1006" spans="13:13" x14ac:dyDescent="0.35">
      <c r="M1006" s="2"/>
    </row>
    <row r="1007" spans="13:13" x14ac:dyDescent="0.35">
      <c r="M1007" s="2"/>
    </row>
    <row r="1008" spans="13:13" x14ac:dyDescent="0.35">
      <c r="M1008" s="2"/>
    </row>
    <row r="1009" spans="13:13" x14ac:dyDescent="0.35">
      <c r="M1009" s="2"/>
    </row>
    <row r="1010" spans="13:13" x14ac:dyDescent="0.35">
      <c r="M1010" s="2"/>
    </row>
    <row r="1011" spans="13:13" x14ac:dyDescent="0.35">
      <c r="M1011" s="2"/>
    </row>
    <row r="1012" spans="13:13" x14ac:dyDescent="0.35">
      <c r="M1012" s="2"/>
    </row>
    <row r="1013" spans="13:13" x14ac:dyDescent="0.35">
      <c r="M1013" s="2"/>
    </row>
    <row r="1014" spans="13:13" x14ac:dyDescent="0.35">
      <c r="M1014" s="2"/>
    </row>
    <row r="1015" spans="13:13" x14ac:dyDescent="0.35">
      <c r="M1015" s="2"/>
    </row>
    <row r="1016" spans="13:13" x14ac:dyDescent="0.35">
      <c r="M1016" s="2"/>
    </row>
    <row r="1017" spans="13:13" x14ac:dyDescent="0.35">
      <c r="M1017" s="2"/>
    </row>
    <row r="1018" spans="13:13" x14ac:dyDescent="0.35">
      <c r="M1018" s="2"/>
    </row>
    <row r="1019" spans="13:13" x14ac:dyDescent="0.35">
      <c r="M1019" s="2"/>
    </row>
    <row r="1020" spans="13:13" x14ac:dyDescent="0.35">
      <c r="M1020" s="2"/>
    </row>
    <row r="1021" spans="13:13" x14ac:dyDescent="0.35">
      <c r="M1021" s="2"/>
    </row>
    <row r="1022" spans="13:13" x14ac:dyDescent="0.35">
      <c r="M1022" s="2"/>
    </row>
    <row r="1023" spans="13:13" x14ac:dyDescent="0.35">
      <c r="M1023" s="2"/>
    </row>
    <row r="1024" spans="13:13" x14ac:dyDescent="0.35">
      <c r="M1024" s="2"/>
    </row>
    <row r="1025" spans="13:13" x14ac:dyDescent="0.35">
      <c r="M1025" s="2"/>
    </row>
    <row r="1026" spans="13:13" x14ac:dyDescent="0.35">
      <c r="M1026" s="2"/>
    </row>
    <row r="1027" spans="13:13" x14ac:dyDescent="0.35">
      <c r="M1027" s="2"/>
    </row>
    <row r="1028" spans="13:13" x14ac:dyDescent="0.35">
      <c r="M1028" s="2"/>
    </row>
    <row r="1029" spans="13:13" x14ac:dyDescent="0.35">
      <c r="M1029" s="2"/>
    </row>
    <row r="1030" spans="13:13" x14ac:dyDescent="0.35">
      <c r="M1030" s="2"/>
    </row>
    <row r="1031" spans="13:13" x14ac:dyDescent="0.35">
      <c r="M1031" s="2"/>
    </row>
    <row r="1032" spans="13:13" x14ac:dyDescent="0.35">
      <c r="M1032" s="2"/>
    </row>
    <row r="1033" spans="13:13" x14ac:dyDescent="0.35">
      <c r="M1033" s="2"/>
    </row>
    <row r="1034" spans="13:13" x14ac:dyDescent="0.35">
      <c r="M1034" s="2"/>
    </row>
    <row r="1035" spans="13:13" x14ac:dyDescent="0.35">
      <c r="M1035" s="2"/>
    </row>
    <row r="1036" spans="13:13" x14ac:dyDescent="0.35">
      <c r="M1036" s="2"/>
    </row>
    <row r="1037" spans="13:13" x14ac:dyDescent="0.35">
      <c r="M1037" s="2"/>
    </row>
    <row r="1038" spans="13:13" x14ac:dyDescent="0.35">
      <c r="M1038" s="2"/>
    </row>
    <row r="1039" spans="13:13" x14ac:dyDescent="0.35">
      <c r="M1039" s="2"/>
    </row>
    <row r="1040" spans="13:13" x14ac:dyDescent="0.35">
      <c r="M1040" s="2"/>
    </row>
    <row r="1041" spans="13:13" x14ac:dyDescent="0.35">
      <c r="M1041" s="2"/>
    </row>
    <row r="1042" spans="13:13" x14ac:dyDescent="0.35">
      <c r="M1042" s="2"/>
    </row>
    <row r="1043" spans="13:13" x14ac:dyDescent="0.35">
      <c r="M1043" s="2"/>
    </row>
    <row r="1044" spans="13:13" x14ac:dyDescent="0.35">
      <c r="M1044" s="2"/>
    </row>
    <row r="1045" spans="13:13" x14ac:dyDescent="0.35">
      <c r="M1045" s="2"/>
    </row>
    <row r="1046" spans="13:13" x14ac:dyDescent="0.35">
      <c r="M1046" s="2"/>
    </row>
    <row r="1047" spans="13:13" x14ac:dyDescent="0.35">
      <c r="M1047" s="2"/>
    </row>
    <row r="1048" spans="13:13" x14ac:dyDescent="0.35">
      <c r="M1048" s="2"/>
    </row>
    <row r="1049" spans="13:13" x14ac:dyDescent="0.35">
      <c r="M1049" s="2"/>
    </row>
    <row r="1050" spans="13:13" x14ac:dyDescent="0.35">
      <c r="M1050" s="2"/>
    </row>
    <row r="1051" spans="13:13" x14ac:dyDescent="0.35">
      <c r="M1051" s="2"/>
    </row>
    <row r="1052" spans="13:13" x14ac:dyDescent="0.35">
      <c r="M1052" s="2"/>
    </row>
    <row r="1053" spans="13:13" x14ac:dyDescent="0.35">
      <c r="M1053" s="2"/>
    </row>
    <row r="1054" spans="13:13" x14ac:dyDescent="0.35">
      <c r="M1054" s="2"/>
    </row>
    <row r="1055" spans="13:13" x14ac:dyDescent="0.35">
      <c r="M1055" s="2"/>
    </row>
    <row r="1056" spans="13:13" x14ac:dyDescent="0.35">
      <c r="M1056" s="2"/>
    </row>
    <row r="1057" spans="13:13" x14ac:dyDescent="0.35">
      <c r="M1057" s="2"/>
    </row>
    <row r="1058" spans="13:13" x14ac:dyDescent="0.35">
      <c r="M1058" s="2"/>
    </row>
    <row r="1059" spans="13:13" x14ac:dyDescent="0.35">
      <c r="M1059" s="2"/>
    </row>
    <row r="1060" spans="13:13" x14ac:dyDescent="0.35">
      <c r="M1060" s="2"/>
    </row>
    <row r="1061" spans="13:13" x14ac:dyDescent="0.35">
      <c r="M1061" s="2"/>
    </row>
    <row r="1062" spans="13:13" x14ac:dyDescent="0.35">
      <c r="M1062" s="2"/>
    </row>
    <row r="1063" spans="13:13" x14ac:dyDescent="0.35">
      <c r="M1063" s="2"/>
    </row>
    <row r="1064" spans="13:13" x14ac:dyDescent="0.35">
      <c r="M1064" s="2"/>
    </row>
    <row r="1065" spans="13:13" x14ac:dyDescent="0.35">
      <c r="M1065" s="2"/>
    </row>
    <row r="1066" spans="13:13" x14ac:dyDescent="0.35">
      <c r="M1066" s="2"/>
    </row>
    <row r="1067" spans="13:13" x14ac:dyDescent="0.35">
      <c r="M1067" s="2"/>
    </row>
    <row r="1068" spans="13:13" x14ac:dyDescent="0.35">
      <c r="M1068" s="2"/>
    </row>
    <row r="1069" spans="13:13" x14ac:dyDescent="0.35">
      <c r="M1069" s="2"/>
    </row>
    <row r="1070" spans="13:13" x14ac:dyDescent="0.35">
      <c r="M1070" s="2"/>
    </row>
    <row r="1071" spans="13:13" x14ac:dyDescent="0.35">
      <c r="M1071" s="2"/>
    </row>
    <row r="1072" spans="13:13" x14ac:dyDescent="0.35">
      <c r="M1072" s="2"/>
    </row>
    <row r="1073" spans="13:13" x14ac:dyDescent="0.35">
      <c r="M1073" s="2"/>
    </row>
    <row r="1074" spans="13:13" x14ac:dyDescent="0.35">
      <c r="M1074" s="2"/>
    </row>
    <row r="1075" spans="13:13" x14ac:dyDescent="0.35">
      <c r="M1075" s="2"/>
    </row>
    <row r="1076" spans="13:13" x14ac:dyDescent="0.35">
      <c r="M1076" s="2"/>
    </row>
    <row r="1077" spans="13:13" x14ac:dyDescent="0.35">
      <c r="M1077" s="2"/>
    </row>
    <row r="1078" spans="13:13" x14ac:dyDescent="0.35">
      <c r="M1078" s="2"/>
    </row>
    <row r="1079" spans="13:13" x14ac:dyDescent="0.35">
      <c r="M1079" s="2"/>
    </row>
    <row r="1080" spans="13:13" x14ac:dyDescent="0.35">
      <c r="M1080" s="2"/>
    </row>
    <row r="1081" spans="13:13" x14ac:dyDescent="0.35">
      <c r="M1081" s="2"/>
    </row>
    <row r="1082" spans="13:13" x14ac:dyDescent="0.35">
      <c r="M1082" s="2"/>
    </row>
    <row r="1083" spans="13:13" x14ac:dyDescent="0.35">
      <c r="M1083" s="2"/>
    </row>
    <row r="1084" spans="13:13" x14ac:dyDescent="0.35">
      <c r="M1084" s="2"/>
    </row>
    <row r="1085" spans="13:13" x14ac:dyDescent="0.35">
      <c r="M1085" s="2"/>
    </row>
    <row r="1086" spans="13:13" x14ac:dyDescent="0.35">
      <c r="M1086" s="2"/>
    </row>
    <row r="1087" spans="13:13" x14ac:dyDescent="0.35">
      <c r="M1087" s="2"/>
    </row>
    <row r="1088" spans="13:13" x14ac:dyDescent="0.35">
      <c r="M1088" s="2"/>
    </row>
    <row r="1089" spans="13:13" x14ac:dyDescent="0.35">
      <c r="M1089" s="2"/>
    </row>
    <row r="1090" spans="13:13" x14ac:dyDescent="0.35">
      <c r="M1090" s="2"/>
    </row>
    <row r="1091" spans="13:13" x14ac:dyDescent="0.35">
      <c r="M1091" s="2"/>
    </row>
    <row r="1092" spans="13:13" x14ac:dyDescent="0.35">
      <c r="M1092" s="2"/>
    </row>
    <row r="1093" spans="13:13" x14ac:dyDescent="0.35">
      <c r="M1093" s="2"/>
    </row>
    <row r="1094" spans="13:13" x14ac:dyDescent="0.35">
      <c r="M1094" s="2"/>
    </row>
    <row r="1095" spans="13:13" x14ac:dyDescent="0.35">
      <c r="M1095" s="2"/>
    </row>
    <row r="1096" spans="13:13" x14ac:dyDescent="0.35">
      <c r="M1096" s="2"/>
    </row>
    <row r="1097" spans="13:13" x14ac:dyDescent="0.35">
      <c r="M1097" s="2"/>
    </row>
    <row r="1098" spans="13:13" x14ac:dyDescent="0.35">
      <c r="M1098" s="2"/>
    </row>
    <row r="1099" spans="13:13" x14ac:dyDescent="0.35">
      <c r="M1099" s="2"/>
    </row>
    <row r="1100" spans="13:13" x14ac:dyDescent="0.35">
      <c r="M1100" s="2"/>
    </row>
    <row r="1101" spans="13:13" x14ac:dyDescent="0.35">
      <c r="M1101" s="2"/>
    </row>
    <row r="1102" spans="13:13" x14ac:dyDescent="0.35">
      <c r="M1102" s="2"/>
    </row>
    <row r="1103" spans="13:13" x14ac:dyDescent="0.35">
      <c r="M1103" s="2"/>
    </row>
    <row r="1104" spans="13:13" x14ac:dyDescent="0.35">
      <c r="M1104" s="2"/>
    </row>
    <row r="1105" spans="13:13" x14ac:dyDescent="0.35">
      <c r="M1105" s="2"/>
    </row>
    <row r="1106" spans="13:13" x14ac:dyDescent="0.35">
      <c r="M1106" s="2"/>
    </row>
    <row r="1107" spans="13:13" x14ac:dyDescent="0.35">
      <c r="M1107" s="2"/>
    </row>
    <row r="1108" spans="13:13" x14ac:dyDescent="0.35">
      <c r="M1108" s="2"/>
    </row>
    <row r="1109" spans="13:13" x14ac:dyDescent="0.35">
      <c r="M1109" s="2"/>
    </row>
    <row r="1110" spans="13:13" x14ac:dyDescent="0.35">
      <c r="M1110" s="2"/>
    </row>
    <row r="1111" spans="13:13" x14ac:dyDescent="0.35">
      <c r="M1111" s="2"/>
    </row>
    <row r="1112" spans="13:13" x14ac:dyDescent="0.35">
      <c r="M1112" s="2"/>
    </row>
    <row r="1113" spans="13:13" x14ac:dyDescent="0.35">
      <c r="M1113" s="2"/>
    </row>
    <row r="1114" spans="13:13" x14ac:dyDescent="0.35">
      <c r="M1114" s="2"/>
    </row>
    <row r="1115" spans="13:13" x14ac:dyDescent="0.35">
      <c r="M1115" s="2"/>
    </row>
    <row r="1116" spans="13:13" x14ac:dyDescent="0.35">
      <c r="M1116" s="2"/>
    </row>
    <row r="1117" spans="13:13" x14ac:dyDescent="0.35">
      <c r="M1117" s="2"/>
    </row>
    <row r="1118" spans="13:13" x14ac:dyDescent="0.35">
      <c r="M1118" s="2"/>
    </row>
    <row r="1119" spans="13:13" x14ac:dyDescent="0.35">
      <c r="M1119" s="2"/>
    </row>
    <row r="1120" spans="13:13" x14ac:dyDescent="0.35">
      <c r="M1120" s="2"/>
    </row>
    <row r="1121" spans="13:13" x14ac:dyDescent="0.35">
      <c r="M1121" s="2"/>
    </row>
    <row r="1122" spans="13:13" x14ac:dyDescent="0.35">
      <c r="M1122" s="2"/>
    </row>
    <row r="1123" spans="13:13" x14ac:dyDescent="0.35">
      <c r="M1123" s="2"/>
    </row>
    <row r="1124" spans="13:13" x14ac:dyDescent="0.35">
      <c r="M1124" s="2"/>
    </row>
    <row r="1125" spans="13:13" x14ac:dyDescent="0.35">
      <c r="M1125" s="2"/>
    </row>
    <row r="1126" spans="13:13" x14ac:dyDescent="0.35">
      <c r="M1126" s="2"/>
    </row>
    <row r="1127" spans="13:13" x14ac:dyDescent="0.35">
      <c r="M1127" s="2"/>
    </row>
    <row r="1128" spans="13:13" x14ac:dyDescent="0.35">
      <c r="M1128" s="2"/>
    </row>
    <row r="1129" spans="13:13" x14ac:dyDescent="0.35">
      <c r="M1129" s="2"/>
    </row>
    <row r="1130" spans="13:13" x14ac:dyDescent="0.35">
      <c r="M1130" s="2"/>
    </row>
    <row r="1131" spans="13:13" x14ac:dyDescent="0.35">
      <c r="M1131" s="2"/>
    </row>
    <row r="1132" spans="13:13" x14ac:dyDescent="0.35">
      <c r="M1132" s="2"/>
    </row>
    <row r="1133" spans="13:13" x14ac:dyDescent="0.35">
      <c r="M1133" s="2"/>
    </row>
    <row r="1134" spans="13:13" x14ac:dyDescent="0.35">
      <c r="M1134" s="2"/>
    </row>
    <row r="1135" spans="13:13" x14ac:dyDescent="0.35">
      <c r="M1135" s="2"/>
    </row>
    <row r="1136" spans="13:13" x14ac:dyDescent="0.35">
      <c r="M1136" s="2"/>
    </row>
    <row r="1137" spans="13:13" x14ac:dyDescent="0.35">
      <c r="M1137" s="2"/>
    </row>
    <row r="1138" spans="13:13" x14ac:dyDescent="0.35">
      <c r="M1138" s="2"/>
    </row>
    <row r="1139" spans="13:13" x14ac:dyDescent="0.35">
      <c r="M1139" s="2"/>
    </row>
    <row r="1140" spans="13:13" x14ac:dyDescent="0.35">
      <c r="M1140" s="2"/>
    </row>
    <row r="1141" spans="13:13" x14ac:dyDescent="0.35">
      <c r="M1141" s="2"/>
    </row>
    <row r="1142" spans="13:13" x14ac:dyDescent="0.35">
      <c r="M1142" s="2"/>
    </row>
    <row r="1143" spans="13:13" x14ac:dyDescent="0.35">
      <c r="M1143" s="2"/>
    </row>
    <row r="1144" spans="13:13" x14ac:dyDescent="0.35">
      <c r="M1144" s="2"/>
    </row>
    <row r="1145" spans="13:13" x14ac:dyDescent="0.35">
      <c r="M1145" s="2"/>
    </row>
    <row r="1146" spans="13:13" x14ac:dyDescent="0.35">
      <c r="M1146" s="2"/>
    </row>
    <row r="1147" spans="13:13" x14ac:dyDescent="0.35">
      <c r="M1147" s="2"/>
    </row>
    <row r="1148" spans="13:13" x14ac:dyDescent="0.35">
      <c r="M1148" s="2"/>
    </row>
    <row r="1149" spans="13:13" x14ac:dyDescent="0.35">
      <c r="M1149" s="2"/>
    </row>
    <row r="1150" spans="13:13" x14ac:dyDescent="0.35">
      <c r="M1150" s="2"/>
    </row>
    <row r="1151" spans="13:13" x14ac:dyDescent="0.35">
      <c r="M1151" s="2"/>
    </row>
    <row r="1152" spans="13:13" x14ac:dyDescent="0.35">
      <c r="M1152" s="2"/>
    </row>
    <row r="1153" spans="13:13" x14ac:dyDescent="0.35">
      <c r="M1153" s="2"/>
    </row>
    <row r="1154" spans="13:13" x14ac:dyDescent="0.35">
      <c r="M1154" s="2"/>
    </row>
    <row r="1155" spans="13:13" x14ac:dyDescent="0.35">
      <c r="M1155" s="2"/>
    </row>
    <row r="1156" spans="13:13" x14ac:dyDescent="0.35">
      <c r="M1156" s="2"/>
    </row>
    <row r="1157" spans="13:13" x14ac:dyDescent="0.35">
      <c r="M1157" s="2"/>
    </row>
    <row r="1158" spans="13:13" x14ac:dyDescent="0.35">
      <c r="M1158" s="2"/>
    </row>
    <row r="1159" spans="13:13" x14ac:dyDescent="0.35">
      <c r="M1159" s="2"/>
    </row>
    <row r="1160" spans="13:13" x14ac:dyDescent="0.35">
      <c r="M1160" s="2"/>
    </row>
    <row r="1161" spans="13:13" x14ac:dyDescent="0.35">
      <c r="M1161" s="2"/>
    </row>
    <row r="1162" spans="13:13" x14ac:dyDescent="0.35">
      <c r="M1162" s="2"/>
    </row>
    <row r="1163" spans="13:13" x14ac:dyDescent="0.35">
      <c r="M1163" s="2"/>
    </row>
    <row r="1164" spans="13:13" x14ac:dyDescent="0.35">
      <c r="M1164" s="2"/>
    </row>
    <row r="1165" spans="13:13" x14ac:dyDescent="0.35">
      <c r="M1165" s="2"/>
    </row>
    <row r="1166" spans="13:13" x14ac:dyDescent="0.35">
      <c r="M1166" s="2"/>
    </row>
    <row r="1167" spans="13:13" x14ac:dyDescent="0.35">
      <c r="M1167" s="2"/>
    </row>
    <row r="1168" spans="13:13" x14ac:dyDescent="0.35">
      <c r="M1168" s="2"/>
    </row>
    <row r="1169" spans="13:13" x14ac:dyDescent="0.35">
      <c r="M1169" s="2"/>
    </row>
    <row r="1170" spans="13:13" x14ac:dyDescent="0.35">
      <c r="M1170" s="2"/>
    </row>
    <row r="1171" spans="13:13" x14ac:dyDescent="0.35">
      <c r="M1171" s="2"/>
    </row>
    <row r="1172" spans="13:13" x14ac:dyDescent="0.35">
      <c r="M1172" s="2"/>
    </row>
    <row r="1173" spans="13:13" x14ac:dyDescent="0.35">
      <c r="M1173" s="2"/>
    </row>
    <row r="1174" spans="13:13" x14ac:dyDescent="0.35">
      <c r="M1174" s="2"/>
    </row>
    <row r="1175" spans="13:13" x14ac:dyDescent="0.35">
      <c r="M1175" s="2"/>
    </row>
    <row r="1176" spans="13:13" x14ac:dyDescent="0.35">
      <c r="M1176" s="2"/>
    </row>
    <row r="1177" spans="13:13" x14ac:dyDescent="0.35">
      <c r="M1177" s="2"/>
    </row>
    <row r="1178" spans="13:13" x14ac:dyDescent="0.35">
      <c r="M1178" s="2"/>
    </row>
    <row r="1179" spans="13:13" x14ac:dyDescent="0.35">
      <c r="M1179" s="2"/>
    </row>
    <row r="1180" spans="13:13" x14ac:dyDescent="0.35">
      <c r="M1180" s="2"/>
    </row>
    <row r="1181" spans="13:13" x14ac:dyDescent="0.35">
      <c r="M1181" s="2"/>
    </row>
    <row r="1182" spans="13:13" x14ac:dyDescent="0.35">
      <c r="M1182" s="2"/>
    </row>
    <row r="1183" spans="13:13" x14ac:dyDescent="0.35">
      <c r="M1183" s="2"/>
    </row>
    <row r="1184" spans="13:13" x14ac:dyDescent="0.35">
      <c r="M1184" s="2"/>
    </row>
    <row r="1185" spans="13:13" x14ac:dyDescent="0.35">
      <c r="M1185" s="2"/>
    </row>
    <row r="1186" spans="13:13" x14ac:dyDescent="0.35">
      <c r="M1186" s="2"/>
    </row>
    <row r="1187" spans="13:13" x14ac:dyDescent="0.35">
      <c r="M1187" s="2"/>
    </row>
    <row r="1188" spans="13:13" x14ac:dyDescent="0.35">
      <c r="M1188" s="2"/>
    </row>
    <row r="1189" spans="13:13" x14ac:dyDescent="0.35">
      <c r="M1189" s="2"/>
    </row>
    <row r="1190" spans="13:13" x14ac:dyDescent="0.35">
      <c r="M1190" s="2"/>
    </row>
    <row r="1191" spans="13:13" x14ac:dyDescent="0.35">
      <c r="M1191" s="2"/>
    </row>
    <row r="1192" spans="13:13" x14ac:dyDescent="0.35">
      <c r="M1192" s="2"/>
    </row>
    <row r="1193" spans="13:13" x14ac:dyDescent="0.35">
      <c r="M1193" s="2"/>
    </row>
    <row r="1194" spans="13:13" x14ac:dyDescent="0.35">
      <c r="M1194" s="2"/>
    </row>
    <row r="1195" spans="13:13" x14ac:dyDescent="0.35">
      <c r="M1195" s="2"/>
    </row>
    <row r="1196" spans="13:13" x14ac:dyDescent="0.35">
      <c r="M1196" s="2"/>
    </row>
    <row r="1197" spans="13:13" x14ac:dyDescent="0.35">
      <c r="M1197" s="2"/>
    </row>
    <row r="1198" spans="13:13" x14ac:dyDescent="0.35">
      <c r="M1198" s="2"/>
    </row>
    <row r="1199" spans="13:13" x14ac:dyDescent="0.35">
      <c r="M1199" s="2"/>
    </row>
    <row r="1200" spans="13:13" x14ac:dyDescent="0.35">
      <c r="M1200" s="2"/>
    </row>
    <row r="1201" spans="13:13" x14ac:dyDescent="0.35">
      <c r="M1201" s="2"/>
    </row>
    <row r="1202" spans="13:13" x14ac:dyDescent="0.35">
      <c r="M1202" s="2"/>
    </row>
    <row r="1203" spans="13:13" x14ac:dyDescent="0.35">
      <c r="M1203" s="2"/>
    </row>
    <row r="1204" spans="13:13" x14ac:dyDescent="0.35">
      <c r="M1204" s="2"/>
    </row>
    <row r="1205" spans="13:13" x14ac:dyDescent="0.35">
      <c r="M1205" s="2"/>
    </row>
    <row r="1206" spans="13:13" x14ac:dyDescent="0.35">
      <c r="M1206" s="2"/>
    </row>
    <row r="1207" spans="13:13" x14ac:dyDescent="0.35">
      <c r="M1207" s="2"/>
    </row>
    <row r="1208" spans="13:13" x14ac:dyDescent="0.35">
      <c r="M1208" s="2"/>
    </row>
    <row r="1209" spans="13:13" x14ac:dyDescent="0.35">
      <c r="M1209" s="2"/>
    </row>
    <row r="1210" spans="13:13" x14ac:dyDescent="0.35">
      <c r="M1210" s="2"/>
    </row>
    <row r="1211" spans="13:13" x14ac:dyDescent="0.35">
      <c r="M1211" s="2"/>
    </row>
    <row r="1212" spans="13:13" x14ac:dyDescent="0.35">
      <c r="M1212" s="2"/>
    </row>
    <row r="1213" spans="13:13" x14ac:dyDescent="0.35">
      <c r="M1213" s="2"/>
    </row>
    <row r="1214" spans="13:13" x14ac:dyDescent="0.35">
      <c r="M1214" s="2"/>
    </row>
    <row r="1215" spans="13:13" x14ac:dyDescent="0.35">
      <c r="M1215" s="2"/>
    </row>
    <row r="1216" spans="13:13" x14ac:dyDescent="0.35">
      <c r="M1216" s="2"/>
    </row>
    <row r="1217" spans="13:13" x14ac:dyDescent="0.35">
      <c r="M1217" s="2"/>
    </row>
    <row r="1218" spans="13:13" x14ac:dyDescent="0.35">
      <c r="M1218" s="2"/>
    </row>
    <row r="1219" spans="13:13" x14ac:dyDescent="0.35">
      <c r="M1219" s="2"/>
    </row>
    <row r="1220" spans="13:13" x14ac:dyDescent="0.35">
      <c r="M1220" s="2"/>
    </row>
    <row r="1221" spans="13:13" x14ac:dyDescent="0.35">
      <c r="M1221" s="2"/>
    </row>
    <row r="1222" spans="13:13" x14ac:dyDescent="0.35">
      <c r="M1222" s="2"/>
    </row>
    <row r="1223" spans="13:13" x14ac:dyDescent="0.35">
      <c r="M1223" s="2"/>
    </row>
    <row r="1224" spans="13:13" x14ac:dyDescent="0.35">
      <c r="M1224" s="2"/>
    </row>
    <row r="1225" spans="13:13" x14ac:dyDescent="0.35">
      <c r="M1225" s="2"/>
    </row>
    <row r="1226" spans="13:13" x14ac:dyDescent="0.35">
      <c r="M1226" s="2"/>
    </row>
    <row r="1227" spans="13:13" x14ac:dyDescent="0.35">
      <c r="M1227" s="2"/>
    </row>
    <row r="1228" spans="13:13" x14ac:dyDescent="0.35">
      <c r="M1228" s="2"/>
    </row>
    <row r="1229" spans="13:13" x14ac:dyDescent="0.35">
      <c r="M1229" s="2"/>
    </row>
    <row r="1230" spans="13:13" x14ac:dyDescent="0.35">
      <c r="M1230" s="2"/>
    </row>
    <row r="1231" spans="13:13" x14ac:dyDescent="0.35">
      <c r="M1231" s="2"/>
    </row>
    <row r="1232" spans="13:13" x14ac:dyDescent="0.35">
      <c r="M1232" s="2"/>
    </row>
    <row r="1233" spans="13:13" x14ac:dyDescent="0.35">
      <c r="M1233" s="2"/>
    </row>
    <row r="1234" spans="13:13" x14ac:dyDescent="0.35">
      <c r="M1234" s="2"/>
    </row>
    <row r="1235" spans="13:13" x14ac:dyDescent="0.35">
      <c r="M1235" s="2"/>
    </row>
    <row r="1236" spans="13:13" x14ac:dyDescent="0.35">
      <c r="M1236" s="2"/>
    </row>
    <row r="1237" spans="13:13" x14ac:dyDescent="0.35">
      <c r="M1237" s="2"/>
    </row>
    <row r="1238" spans="13:13" x14ac:dyDescent="0.35">
      <c r="M1238" s="2"/>
    </row>
    <row r="1239" spans="13:13" x14ac:dyDescent="0.35">
      <c r="M1239" s="2"/>
    </row>
    <row r="1240" spans="13:13" x14ac:dyDescent="0.35">
      <c r="M1240" s="2"/>
    </row>
    <row r="1241" spans="13:13" x14ac:dyDescent="0.35">
      <c r="M1241" s="2"/>
    </row>
    <row r="1242" spans="13:13" x14ac:dyDescent="0.35">
      <c r="M1242" s="2"/>
    </row>
    <row r="1243" spans="13:13" x14ac:dyDescent="0.35">
      <c r="M1243" s="2"/>
    </row>
    <row r="1244" spans="13:13" x14ac:dyDescent="0.35">
      <c r="M1244" s="2"/>
    </row>
    <row r="1245" spans="13:13" x14ac:dyDescent="0.35">
      <c r="M1245" s="2"/>
    </row>
    <row r="1246" spans="13:13" x14ac:dyDescent="0.35">
      <c r="M1246" s="2"/>
    </row>
    <row r="1247" spans="13:13" x14ac:dyDescent="0.35">
      <c r="M1247" s="2"/>
    </row>
    <row r="1248" spans="13:13" x14ac:dyDescent="0.35">
      <c r="M1248" s="2"/>
    </row>
    <row r="1249" spans="13:13" x14ac:dyDescent="0.35">
      <c r="M1249" s="2"/>
    </row>
    <row r="1250" spans="13:13" x14ac:dyDescent="0.35">
      <c r="M1250" s="2"/>
    </row>
    <row r="1251" spans="13:13" x14ac:dyDescent="0.35">
      <c r="M1251" s="2"/>
    </row>
    <row r="1252" spans="13:13" x14ac:dyDescent="0.35">
      <c r="M1252" s="2"/>
    </row>
    <row r="1253" spans="13:13" x14ac:dyDescent="0.35">
      <c r="M1253" s="2"/>
    </row>
    <row r="1254" spans="13:13" x14ac:dyDescent="0.35">
      <c r="M1254" s="2"/>
    </row>
    <row r="1255" spans="13:13" x14ac:dyDescent="0.35">
      <c r="M1255" s="2"/>
    </row>
    <row r="1256" spans="13:13" x14ac:dyDescent="0.35">
      <c r="M1256" s="2"/>
    </row>
    <row r="1257" spans="13:13" x14ac:dyDescent="0.35">
      <c r="M1257" s="2"/>
    </row>
    <row r="1258" spans="13:13" x14ac:dyDescent="0.35">
      <c r="M1258" s="2"/>
    </row>
    <row r="1259" spans="13:13" x14ac:dyDescent="0.35">
      <c r="M1259" s="2"/>
    </row>
    <row r="1260" spans="13:13" x14ac:dyDescent="0.35">
      <c r="M1260" s="2"/>
    </row>
    <row r="1261" spans="13:13" x14ac:dyDescent="0.35">
      <c r="M1261" s="2"/>
    </row>
    <row r="1262" spans="13:13" x14ac:dyDescent="0.35">
      <c r="M1262" s="2"/>
    </row>
    <row r="1263" spans="13:13" x14ac:dyDescent="0.35">
      <c r="M1263" s="2"/>
    </row>
    <row r="1264" spans="13:13" x14ac:dyDescent="0.35">
      <c r="M1264" s="2"/>
    </row>
    <row r="1265" spans="13:13" x14ac:dyDescent="0.35">
      <c r="M1265" s="2"/>
    </row>
    <row r="1266" spans="13:13" x14ac:dyDescent="0.35">
      <c r="M1266" s="2"/>
    </row>
    <row r="1267" spans="13:13" x14ac:dyDescent="0.35">
      <c r="M1267" s="2"/>
    </row>
    <row r="1268" spans="13:13" x14ac:dyDescent="0.35">
      <c r="M1268" s="2"/>
    </row>
    <row r="1269" spans="13:13" x14ac:dyDescent="0.35">
      <c r="M1269" s="2"/>
    </row>
    <row r="1270" spans="13:13" x14ac:dyDescent="0.35">
      <c r="M1270" s="2"/>
    </row>
    <row r="1271" spans="13:13" x14ac:dyDescent="0.35">
      <c r="M1271" s="2"/>
    </row>
    <row r="1272" spans="13:13" x14ac:dyDescent="0.35">
      <c r="M1272" s="2"/>
    </row>
    <row r="1273" spans="13:13" x14ac:dyDescent="0.35">
      <c r="M1273" s="2"/>
    </row>
    <row r="1274" spans="13:13" x14ac:dyDescent="0.35">
      <c r="M1274" s="2"/>
    </row>
    <row r="1275" spans="13:13" x14ac:dyDescent="0.35">
      <c r="M1275" s="2"/>
    </row>
    <row r="1276" spans="13:13" x14ac:dyDescent="0.35">
      <c r="M1276" s="2"/>
    </row>
    <row r="1277" spans="13:13" x14ac:dyDescent="0.35">
      <c r="M1277" s="2"/>
    </row>
    <row r="1278" spans="13:13" x14ac:dyDescent="0.35">
      <c r="M1278" s="2"/>
    </row>
    <row r="1279" spans="13:13" x14ac:dyDescent="0.35">
      <c r="M1279" s="2"/>
    </row>
    <row r="1280" spans="13:13" x14ac:dyDescent="0.35">
      <c r="M1280" s="2"/>
    </row>
    <row r="1281" spans="13:13" x14ac:dyDescent="0.35">
      <c r="M1281" s="2"/>
    </row>
    <row r="1282" spans="13:13" x14ac:dyDescent="0.35">
      <c r="M1282" s="2"/>
    </row>
    <row r="1283" spans="13:13" x14ac:dyDescent="0.35">
      <c r="M1283" s="2"/>
    </row>
    <row r="1284" spans="13:13" x14ac:dyDescent="0.35">
      <c r="M1284" s="2"/>
    </row>
    <row r="1285" spans="13:13" x14ac:dyDescent="0.35">
      <c r="M1285" s="2"/>
    </row>
    <row r="1286" spans="13:13" x14ac:dyDescent="0.35">
      <c r="M1286" s="2"/>
    </row>
    <row r="1287" spans="13:13" x14ac:dyDescent="0.35">
      <c r="M1287" s="2"/>
    </row>
    <row r="1288" spans="13:13" x14ac:dyDescent="0.35">
      <c r="M1288" s="2"/>
    </row>
    <row r="1289" spans="13:13" x14ac:dyDescent="0.35">
      <c r="M1289" s="2"/>
    </row>
    <row r="1290" spans="13:13" x14ac:dyDescent="0.35">
      <c r="M1290" s="2"/>
    </row>
    <row r="1291" spans="13:13" x14ac:dyDescent="0.35">
      <c r="M1291" s="2"/>
    </row>
    <row r="1292" spans="13:13" x14ac:dyDescent="0.35">
      <c r="M1292" s="2"/>
    </row>
    <row r="1293" spans="13:13" x14ac:dyDescent="0.35">
      <c r="M1293" s="2"/>
    </row>
    <row r="1294" spans="13:13" x14ac:dyDescent="0.35">
      <c r="M1294" s="2"/>
    </row>
    <row r="1295" spans="13:13" x14ac:dyDescent="0.35">
      <c r="M1295" s="2"/>
    </row>
    <row r="1296" spans="13:13" x14ac:dyDescent="0.35">
      <c r="M1296" s="2"/>
    </row>
    <row r="1297" spans="13:13" x14ac:dyDescent="0.35">
      <c r="M1297" s="2"/>
    </row>
    <row r="1298" spans="13:13" x14ac:dyDescent="0.35">
      <c r="M1298" s="2"/>
    </row>
    <row r="1299" spans="13:13" x14ac:dyDescent="0.35">
      <c r="M1299" s="2"/>
    </row>
    <row r="1300" spans="13:13" x14ac:dyDescent="0.35">
      <c r="M1300" s="2"/>
    </row>
    <row r="1301" spans="13:13" x14ac:dyDescent="0.35">
      <c r="M1301" s="2"/>
    </row>
    <row r="1302" spans="13:13" x14ac:dyDescent="0.35">
      <c r="M1302" s="2"/>
    </row>
    <row r="1303" spans="13:13" x14ac:dyDescent="0.35">
      <c r="M1303" s="2"/>
    </row>
    <row r="1304" spans="13:13" x14ac:dyDescent="0.35">
      <c r="M1304" s="2"/>
    </row>
    <row r="1305" spans="13:13" x14ac:dyDescent="0.35">
      <c r="M1305" s="2"/>
    </row>
    <row r="1306" spans="13:13" x14ac:dyDescent="0.35">
      <c r="M1306" s="2"/>
    </row>
    <row r="1307" spans="13:13" x14ac:dyDescent="0.35">
      <c r="M1307" s="2"/>
    </row>
    <row r="1308" spans="13:13" x14ac:dyDescent="0.35">
      <c r="M1308" s="2"/>
    </row>
    <row r="1309" spans="13:13" x14ac:dyDescent="0.35">
      <c r="M1309" s="2"/>
    </row>
    <row r="1310" spans="13:13" x14ac:dyDescent="0.35">
      <c r="M1310" s="2"/>
    </row>
    <row r="1311" spans="13:13" x14ac:dyDescent="0.35">
      <c r="M1311" s="2"/>
    </row>
    <row r="1312" spans="13:13" x14ac:dyDescent="0.35">
      <c r="M1312" s="2"/>
    </row>
    <row r="1313" spans="13:13" x14ac:dyDescent="0.35">
      <c r="M1313" s="2"/>
    </row>
    <row r="1314" spans="13:13" x14ac:dyDescent="0.35">
      <c r="M1314" s="2"/>
    </row>
    <row r="1315" spans="13:13" x14ac:dyDescent="0.35">
      <c r="M1315" s="2"/>
    </row>
    <row r="1316" spans="13:13" x14ac:dyDescent="0.35">
      <c r="M1316" s="2"/>
    </row>
    <row r="1317" spans="13:13" x14ac:dyDescent="0.35">
      <c r="M1317" s="2"/>
    </row>
    <row r="1318" spans="13:13" x14ac:dyDescent="0.35">
      <c r="M1318" s="2"/>
    </row>
    <row r="1319" spans="13:13" x14ac:dyDescent="0.35">
      <c r="M1319" s="2"/>
    </row>
    <row r="1320" spans="13:13" x14ac:dyDescent="0.35">
      <c r="M1320" s="2"/>
    </row>
    <row r="1321" spans="13:13" x14ac:dyDescent="0.35">
      <c r="M1321" s="2"/>
    </row>
    <row r="1322" spans="13:13" x14ac:dyDescent="0.35">
      <c r="M1322" s="2"/>
    </row>
    <row r="1323" spans="13:13" x14ac:dyDescent="0.35">
      <c r="M1323" s="2"/>
    </row>
    <row r="1324" spans="13:13" x14ac:dyDescent="0.35">
      <c r="M1324" s="2"/>
    </row>
    <row r="1325" spans="13:13" x14ac:dyDescent="0.35">
      <c r="M1325" s="2"/>
    </row>
    <row r="1326" spans="13:13" x14ac:dyDescent="0.35">
      <c r="M1326" s="2"/>
    </row>
    <row r="1327" spans="13:13" x14ac:dyDescent="0.35">
      <c r="M1327" s="2"/>
    </row>
    <row r="1328" spans="13:13" x14ac:dyDescent="0.35">
      <c r="M1328" s="2"/>
    </row>
    <row r="1329" spans="13:13" x14ac:dyDescent="0.35">
      <c r="M1329" s="2"/>
    </row>
    <row r="1330" spans="13:13" x14ac:dyDescent="0.35">
      <c r="M1330" s="2"/>
    </row>
    <row r="1331" spans="13:13" x14ac:dyDescent="0.35">
      <c r="M1331" s="2"/>
    </row>
    <row r="1332" spans="13:13" x14ac:dyDescent="0.35">
      <c r="M1332" s="2"/>
    </row>
    <row r="1333" spans="13:13" x14ac:dyDescent="0.35">
      <c r="M1333" s="2"/>
    </row>
    <row r="1334" spans="13:13" x14ac:dyDescent="0.35">
      <c r="M1334" s="2"/>
    </row>
    <row r="1335" spans="13:13" x14ac:dyDescent="0.35">
      <c r="M1335" s="2"/>
    </row>
    <row r="1336" spans="13:13" x14ac:dyDescent="0.35">
      <c r="M1336" s="2"/>
    </row>
    <row r="1337" spans="13:13" x14ac:dyDescent="0.35">
      <c r="M1337" s="2"/>
    </row>
    <row r="1338" spans="13:13" x14ac:dyDescent="0.35">
      <c r="M1338" s="2"/>
    </row>
    <row r="1339" spans="13:13" x14ac:dyDescent="0.35">
      <c r="M1339" s="2"/>
    </row>
    <row r="1340" spans="13:13" x14ac:dyDescent="0.35">
      <c r="M1340" s="2"/>
    </row>
    <row r="1341" spans="13:13" x14ac:dyDescent="0.35">
      <c r="M1341" s="2"/>
    </row>
    <row r="1342" spans="13:13" x14ac:dyDescent="0.35">
      <c r="M1342" s="2"/>
    </row>
    <row r="1343" spans="13:13" x14ac:dyDescent="0.35">
      <c r="M1343" s="2"/>
    </row>
    <row r="1344" spans="13:13" x14ac:dyDescent="0.35">
      <c r="M1344" s="2"/>
    </row>
    <row r="1345" spans="13:13" x14ac:dyDescent="0.35">
      <c r="M1345" s="2"/>
    </row>
    <row r="1346" spans="13:13" x14ac:dyDescent="0.35">
      <c r="M1346" s="2"/>
    </row>
    <row r="1347" spans="13:13" x14ac:dyDescent="0.35">
      <c r="M1347" s="2"/>
    </row>
    <row r="1348" spans="13:13" x14ac:dyDescent="0.35">
      <c r="M1348" s="2"/>
    </row>
    <row r="1349" spans="13:13" x14ac:dyDescent="0.35">
      <c r="M1349" s="2"/>
    </row>
    <row r="1350" spans="13:13" x14ac:dyDescent="0.35">
      <c r="M1350" s="2"/>
    </row>
    <row r="1351" spans="13:13" x14ac:dyDescent="0.35">
      <c r="M1351" s="2"/>
    </row>
    <row r="1352" spans="13:13" x14ac:dyDescent="0.35">
      <c r="M1352" s="2"/>
    </row>
    <row r="1353" spans="13:13" x14ac:dyDescent="0.35">
      <c r="M1353" s="2"/>
    </row>
    <row r="1354" spans="13:13" x14ac:dyDescent="0.35">
      <c r="M1354" s="2"/>
    </row>
    <row r="1355" spans="13:13" x14ac:dyDescent="0.35">
      <c r="M1355" s="2"/>
    </row>
    <row r="1356" spans="13:13" x14ac:dyDescent="0.35">
      <c r="M1356" s="2"/>
    </row>
    <row r="1357" spans="13:13" x14ac:dyDescent="0.35">
      <c r="M1357" s="2"/>
    </row>
    <row r="1358" spans="13:13" x14ac:dyDescent="0.35">
      <c r="M1358" s="2"/>
    </row>
    <row r="1359" spans="13:13" x14ac:dyDescent="0.35">
      <c r="M1359" s="2"/>
    </row>
    <row r="1360" spans="13:13" x14ac:dyDescent="0.35">
      <c r="M1360" s="2"/>
    </row>
    <row r="1361" spans="13:13" x14ac:dyDescent="0.35">
      <c r="M1361" s="2"/>
    </row>
    <row r="1362" spans="13:13" x14ac:dyDescent="0.35">
      <c r="M1362" s="2"/>
    </row>
    <row r="1363" spans="13:13" x14ac:dyDescent="0.35">
      <c r="M1363" s="2"/>
    </row>
    <row r="1364" spans="13:13" x14ac:dyDescent="0.35">
      <c r="M1364" s="2"/>
    </row>
    <row r="1365" spans="13:13" x14ac:dyDescent="0.35">
      <c r="M1365" s="2"/>
    </row>
    <row r="1366" spans="13:13" x14ac:dyDescent="0.35">
      <c r="M1366" s="2"/>
    </row>
    <row r="1367" spans="13:13" x14ac:dyDescent="0.35">
      <c r="M1367" s="2"/>
    </row>
    <row r="1368" spans="13:13" x14ac:dyDescent="0.35">
      <c r="M1368" s="2"/>
    </row>
    <row r="1369" spans="13:13" x14ac:dyDescent="0.35">
      <c r="M1369" s="2"/>
    </row>
    <row r="1370" spans="13:13" x14ac:dyDescent="0.35">
      <c r="M1370" s="2"/>
    </row>
    <row r="1371" spans="13:13" x14ac:dyDescent="0.35">
      <c r="M1371" s="2"/>
    </row>
    <row r="1372" spans="13:13" x14ac:dyDescent="0.35">
      <c r="M1372" s="2"/>
    </row>
    <row r="1373" spans="13:13" x14ac:dyDescent="0.35">
      <c r="M1373" s="2"/>
    </row>
    <row r="1374" spans="13:13" x14ac:dyDescent="0.35">
      <c r="M1374" s="2"/>
    </row>
    <row r="1375" spans="13:13" x14ac:dyDescent="0.35">
      <c r="M1375" s="2"/>
    </row>
    <row r="1376" spans="13:13" x14ac:dyDescent="0.35">
      <c r="M1376" s="2"/>
    </row>
    <row r="1377" spans="13:13" x14ac:dyDescent="0.35">
      <c r="M1377" s="2"/>
    </row>
    <row r="1378" spans="13:13" x14ac:dyDescent="0.35">
      <c r="M1378" s="2"/>
    </row>
    <row r="1379" spans="13:13" x14ac:dyDescent="0.35">
      <c r="M1379" s="2"/>
    </row>
    <row r="1380" spans="13:13" x14ac:dyDescent="0.35">
      <c r="M1380" s="2"/>
    </row>
    <row r="1381" spans="13:13" x14ac:dyDescent="0.35">
      <c r="M1381" s="2"/>
    </row>
    <row r="1382" spans="13:13" x14ac:dyDescent="0.35">
      <c r="M1382" s="2"/>
    </row>
    <row r="1383" spans="13:13" x14ac:dyDescent="0.35">
      <c r="M1383" s="2"/>
    </row>
    <row r="1384" spans="13:13" x14ac:dyDescent="0.35">
      <c r="M1384" s="2"/>
    </row>
    <row r="1385" spans="13:13" x14ac:dyDescent="0.35">
      <c r="M1385" s="2"/>
    </row>
    <row r="1386" spans="13:13" x14ac:dyDescent="0.35">
      <c r="M1386" s="2"/>
    </row>
    <row r="1387" spans="13:13" x14ac:dyDescent="0.35">
      <c r="M1387" s="2"/>
    </row>
    <row r="1388" spans="13:13" x14ac:dyDescent="0.35">
      <c r="M1388" s="2"/>
    </row>
    <row r="1389" spans="13:13" x14ac:dyDescent="0.35">
      <c r="M1389" s="2"/>
    </row>
    <row r="1390" spans="13:13" x14ac:dyDescent="0.35">
      <c r="M1390" s="2"/>
    </row>
    <row r="1391" spans="13:13" x14ac:dyDescent="0.35">
      <c r="M1391" s="2"/>
    </row>
    <row r="1392" spans="13:13" x14ac:dyDescent="0.35">
      <c r="M1392" s="2"/>
    </row>
    <row r="1393" spans="13:13" x14ac:dyDescent="0.35">
      <c r="M1393" s="2"/>
    </row>
    <row r="1394" spans="13:13" x14ac:dyDescent="0.35">
      <c r="M1394" s="2"/>
    </row>
    <row r="1395" spans="13:13" x14ac:dyDescent="0.35">
      <c r="M1395" s="2"/>
    </row>
    <row r="1396" spans="13:13" x14ac:dyDescent="0.35">
      <c r="M1396" s="2"/>
    </row>
    <row r="1397" spans="13:13" x14ac:dyDescent="0.35">
      <c r="M1397" s="2"/>
    </row>
    <row r="1398" spans="13:13" x14ac:dyDescent="0.35">
      <c r="M1398" s="2"/>
    </row>
    <row r="1399" spans="13:13" x14ac:dyDescent="0.35">
      <c r="M1399" s="2"/>
    </row>
    <row r="1400" spans="13:13" x14ac:dyDescent="0.35">
      <c r="M1400" s="2"/>
    </row>
    <row r="1401" spans="13:13" x14ac:dyDescent="0.35">
      <c r="M1401" s="2"/>
    </row>
    <row r="1402" spans="13:13" x14ac:dyDescent="0.35">
      <c r="M1402" s="2"/>
    </row>
    <row r="1403" spans="13:13" x14ac:dyDescent="0.35">
      <c r="M1403" s="2"/>
    </row>
    <row r="1404" spans="13:13" x14ac:dyDescent="0.35">
      <c r="M1404" s="2"/>
    </row>
    <row r="1405" spans="13:13" x14ac:dyDescent="0.35">
      <c r="M1405" s="2"/>
    </row>
    <row r="1406" spans="13:13" x14ac:dyDescent="0.35">
      <c r="M1406" s="2"/>
    </row>
    <row r="1407" spans="13:13" x14ac:dyDescent="0.35">
      <c r="M1407" s="2"/>
    </row>
    <row r="1408" spans="13:13" x14ac:dyDescent="0.35">
      <c r="M1408" s="2"/>
    </row>
    <row r="1409" spans="13:13" x14ac:dyDescent="0.35">
      <c r="M1409" s="2"/>
    </row>
    <row r="1410" spans="13:13" x14ac:dyDescent="0.35">
      <c r="M1410" s="2"/>
    </row>
    <row r="1411" spans="13:13" x14ac:dyDescent="0.35">
      <c r="M1411" s="2"/>
    </row>
    <row r="1412" spans="13:13" x14ac:dyDescent="0.35">
      <c r="M1412" s="2"/>
    </row>
    <row r="1413" spans="13:13" x14ac:dyDescent="0.35">
      <c r="M1413" s="2"/>
    </row>
    <row r="1414" spans="13:13" x14ac:dyDescent="0.35">
      <c r="M1414" s="2"/>
    </row>
    <row r="1415" spans="13:13" x14ac:dyDescent="0.35">
      <c r="M1415" s="2"/>
    </row>
    <row r="1416" spans="13:13" x14ac:dyDescent="0.35">
      <c r="M1416" s="2"/>
    </row>
    <row r="1417" spans="13:13" x14ac:dyDescent="0.35">
      <c r="M1417" s="2"/>
    </row>
    <row r="1418" spans="13:13" x14ac:dyDescent="0.35">
      <c r="M1418" s="2"/>
    </row>
    <row r="1419" spans="13:13" x14ac:dyDescent="0.35">
      <c r="M1419" s="2"/>
    </row>
    <row r="1420" spans="13:13" x14ac:dyDescent="0.35">
      <c r="M1420" s="2"/>
    </row>
    <row r="1421" spans="13:13" x14ac:dyDescent="0.35">
      <c r="M1421" s="2"/>
    </row>
    <row r="1422" spans="13:13" x14ac:dyDescent="0.35">
      <c r="M1422" s="2"/>
    </row>
    <row r="1423" spans="13:13" x14ac:dyDescent="0.35">
      <c r="M1423" s="2"/>
    </row>
    <row r="1424" spans="13:13" x14ac:dyDescent="0.35">
      <c r="M1424" s="2"/>
    </row>
    <row r="1425" spans="13:13" x14ac:dyDescent="0.35">
      <c r="M1425" s="2"/>
    </row>
    <row r="1426" spans="13:13" x14ac:dyDescent="0.35">
      <c r="M1426" s="2"/>
    </row>
    <row r="1427" spans="13:13" x14ac:dyDescent="0.35">
      <c r="M1427" s="2"/>
    </row>
    <row r="1428" spans="13:13" x14ac:dyDescent="0.35">
      <c r="M1428" s="2"/>
    </row>
    <row r="1429" spans="13:13" x14ac:dyDescent="0.35">
      <c r="M1429" s="2"/>
    </row>
    <row r="1430" spans="13:13" x14ac:dyDescent="0.35">
      <c r="M1430" s="2"/>
    </row>
    <row r="1431" spans="13:13" x14ac:dyDescent="0.35">
      <c r="M1431" s="2"/>
    </row>
    <row r="1432" spans="13:13" x14ac:dyDescent="0.35">
      <c r="M1432" s="2"/>
    </row>
    <row r="1433" spans="13:13" x14ac:dyDescent="0.35">
      <c r="M1433" s="2"/>
    </row>
    <row r="1434" spans="13:13" x14ac:dyDescent="0.35">
      <c r="M1434" s="2"/>
    </row>
    <row r="1435" spans="13:13" x14ac:dyDescent="0.35">
      <c r="M1435" s="2"/>
    </row>
    <row r="1436" spans="13:13" x14ac:dyDescent="0.35">
      <c r="M1436" s="2"/>
    </row>
    <row r="1437" spans="13:13" x14ac:dyDescent="0.35">
      <c r="M1437" s="2"/>
    </row>
    <row r="1438" spans="13:13" x14ac:dyDescent="0.35">
      <c r="M1438" s="2"/>
    </row>
    <row r="1439" spans="13:13" x14ac:dyDescent="0.35">
      <c r="M1439" s="2"/>
    </row>
    <row r="1440" spans="13:13" x14ac:dyDescent="0.35">
      <c r="M1440" s="2"/>
    </row>
    <row r="1441" spans="13:13" x14ac:dyDescent="0.35">
      <c r="M1441" s="2"/>
    </row>
    <row r="1442" spans="13:13" x14ac:dyDescent="0.35">
      <c r="M1442" s="2"/>
    </row>
    <row r="1443" spans="13:13" x14ac:dyDescent="0.35">
      <c r="M1443" s="2"/>
    </row>
    <row r="1444" spans="13:13" x14ac:dyDescent="0.35">
      <c r="M1444" s="2"/>
    </row>
    <row r="1445" spans="13:13" x14ac:dyDescent="0.35">
      <c r="M1445" s="2"/>
    </row>
    <row r="1446" spans="13:13" x14ac:dyDescent="0.35">
      <c r="M1446" s="2"/>
    </row>
    <row r="1447" spans="13:13" x14ac:dyDescent="0.35">
      <c r="M1447" s="2"/>
    </row>
    <row r="1448" spans="13:13" x14ac:dyDescent="0.35">
      <c r="M1448" s="2"/>
    </row>
    <row r="1449" spans="13:13" x14ac:dyDescent="0.35">
      <c r="M1449" s="2"/>
    </row>
    <row r="1450" spans="13:13" x14ac:dyDescent="0.35">
      <c r="M1450" s="2"/>
    </row>
    <row r="1451" spans="13:13" x14ac:dyDescent="0.35">
      <c r="M1451" s="2"/>
    </row>
    <row r="1452" spans="13:13" x14ac:dyDescent="0.35">
      <c r="M1452" s="2"/>
    </row>
    <row r="1453" spans="13:13" x14ac:dyDescent="0.35">
      <c r="M1453" s="2"/>
    </row>
    <row r="1454" spans="13:13" x14ac:dyDescent="0.35">
      <c r="M1454" s="2"/>
    </row>
    <row r="1455" spans="13:13" x14ac:dyDescent="0.35">
      <c r="M1455" s="2"/>
    </row>
    <row r="1456" spans="13:13" x14ac:dyDescent="0.35">
      <c r="M1456" s="2"/>
    </row>
    <row r="1457" spans="13:13" x14ac:dyDescent="0.35">
      <c r="M1457" s="2"/>
    </row>
    <row r="1458" spans="13:13" x14ac:dyDescent="0.35">
      <c r="M1458" s="2"/>
    </row>
    <row r="1459" spans="13:13" x14ac:dyDescent="0.35">
      <c r="M1459" s="2"/>
    </row>
    <row r="1460" spans="13:13" x14ac:dyDescent="0.35">
      <c r="M1460" s="2"/>
    </row>
    <row r="1461" spans="13:13" x14ac:dyDescent="0.35">
      <c r="M1461" s="2"/>
    </row>
    <row r="1462" spans="13:13" x14ac:dyDescent="0.35">
      <c r="M1462" s="2"/>
    </row>
    <row r="1463" spans="13:13" x14ac:dyDescent="0.35">
      <c r="M1463" s="2"/>
    </row>
    <row r="1464" spans="13:13" x14ac:dyDescent="0.35">
      <c r="M1464" s="2"/>
    </row>
    <row r="1465" spans="13:13" x14ac:dyDescent="0.35">
      <c r="M1465" s="2"/>
    </row>
    <row r="1466" spans="13:13" x14ac:dyDescent="0.35">
      <c r="M1466" s="2"/>
    </row>
    <row r="1467" spans="13:13" x14ac:dyDescent="0.35">
      <c r="M1467" s="2"/>
    </row>
    <row r="1468" spans="13:13" x14ac:dyDescent="0.35">
      <c r="M1468" s="2"/>
    </row>
    <row r="1469" spans="13:13" x14ac:dyDescent="0.35">
      <c r="M1469" s="2"/>
    </row>
    <row r="1470" spans="13:13" x14ac:dyDescent="0.35">
      <c r="M1470" s="2"/>
    </row>
    <row r="1471" spans="13:13" x14ac:dyDescent="0.35">
      <c r="M1471" s="2"/>
    </row>
    <row r="1472" spans="13:13" x14ac:dyDescent="0.35">
      <c r="M1472" s="2"/>
    </row>
    <row r="1473" spans="13:13" x14ac:dyDescent="0.35">
      <c r="M1473" s="2"/>
    </row>
    <row r="1474" spans="13:13" x14ac:dyDescent="0.35">
      <c r="M1474" s="2"/>
    </row>
    <row r="1475" spans="13:13" x14ac:dyDescent="0.35">
      <c r="M1475" s="2"/>
    </row>
    <row r="1476" spans="13:13" x14ac:dyDescent="0.35">
      <c r="M1476" s="2"/>
    </row>
    <row r="1477" spans="13:13" x14ac:dyDescent="0.35">
      <c r="M1477" s="2"/>
    </row>
    <row r="1478" spans="13:13" x14ac:dyDescent="0.35">
      <c r="M1478" s="2"/>
    </row>
    <row r="1479" spans="13:13" x14ac:dyDescent="0.35">
      <c r="M1479" s="2"/>
    </row>
    <row r="1480" spans="13:13" x14ac:dyDescent="0.35">
      <c r="M1480" s="2"/>
    </row>
    <row r="1481" spans="13:13" x14ac:dyDescent="0.35">
      <c r="M1481" s="2"/>
    </row>
    <row r="1482" spans="13:13" x14ac:dyDescent="0.35">
      <c r="M1482" s="2"/>
    </row>
    <row r="1483" spans="13:13" x14ac:dyDescent="0.35">
      <c r="M1483" s="2"/>
    </row>
    <row r="1484" spans="13:13" x14ac:dyDescent="0.35">
      <c r="M1484" s="2"/>
    </row>
    <row r="1485" spans="13:13" x14ac:dyDescent="0.35">
      <c r="M1485" s="2"/>
    </row>
    <row r="1486" spans="13:13" x14ac:dyDescent="0.35">
      <c r="M1486" s="2"/>
    </row>
    <row r="1487" spans="13:13" x14ac:dyDescent="0.35">
      <c r="M1487" s="2"/>
    </row>
    <row r="1488" spans="13:13" x14ac:dyDescent="0.35">
      <c r="M1488" s="2"/>
    </row>
    <row r="1489" spans="13:13" x14ac:dyDescent="0.35">
      <c r="M1489" s="2"/>
    </row>
    <row r="1490" spans="13:13" x14ac:dyDescent="0.35">
      <c r="M1490" s="2"/>
    </row>
    <row r="1491" spans="13:13" x14ac:dyDescent="0.35">
      <c r="M1491" s="2"/>
    </row>
    <row r="1492" spans="13:13" x14ac:dyDescent="0.35">
      <c r="M1492" s="2"/>
    </row>
    <row r="1493" spans="13:13" x14ac:dyDescent="0.35">
      <c r="M1493" s="2"/>
    </row>
    <row r="1494" spans="13:13" x14ac:dyDescent="0.35">
      <c r="M1494" s="2"/>
    </row>
    <row r="1495" spans="13:13" x14ac:dyDescent="0.35">
      <c r="M1495" s="2"/>
    </row>
    <row r="1496" spans="13:13" x14ac:dyDescent="0.35">
      <c r="M1496" s="2"/>
    </row>
    <row r="1497" spans="13:13" x14ac:dyDescent="0.35">
      <c r="M1497" s="2"/>
    </row>
    <row r="1498" spans="13:13" x14ac:dyDescent="0.35">
      <c r="M1498" s="2"/>
    </row>
    <row r="1499" spans="13:13" x14ac:dyDescent="0.35">
      <c r="M1499" s="2"/>
    </row>
    <row r="1500" spans="13:13" x14ac:dyDescent="0.35">
      <c r="M1500" s="2"/>
    </row>
    <row r="1501" spans="13:13" x14ac:dyDescent="0.35">
      <c r="M1501" s="2"/>
    </row>
    <row r="1502" spans="13:13" x14ac:dyDescent="0.35">
      <c r="M1502" s="2"/>
    </row>
    <row r="1503" spans="13:13" x14ac:dyDescent="0.35">
      <c r="M1503" s="2"/>
    </row>
    <row r="1504" spans="13:13" x14ac:dyDescent="0.35">
      <c r="M1504" s="2"/>
    </row>
    <row r="1505" spans="13:13" x14ac:dyDescent="0.35">
      <c r="M1505" s="2"/>
    </row>
    <row r="1506" spans="13:13" x14ac:dyDescent="0.35">
      <c r="M1506" s="2"/>
    </row>
    <row r="1507" spans="13:13" x14ac:dyDescent="0.35">
      <c r="M1507" s="2"/>
    </row>
    <row r="1508" spans="13:13" x14ac:dyDescent="0.35">
      <c r="M1508" s="2"/>
    </row>
    <row r="1509" spans="13:13" x14ac:dyDescent="0.35">
      <c r="M1509" s="2"/>
    </row>
    <row r="1510" spans="13:13" x14ac:dyDescent="0.35">
      <c r="M1510" s="2"/>
    </row>
    <row r="1511" spans="13:13" x14ac:dyDescent="0.35">
      <c r="M1511" s="2"/>
    </row>
    <row r="1512" spans="13:13" x14ac:dyDescent="0.35">
      <c r="M1512" s="2"/>
    </row>
    <row r="1513" spans="13:13" x14ac:dyDescent="0.35">
      <c r="M1513" s="2"/>
    </row>
    <row r="1514" spans="13:13" x14ac:dyDescent="0.35">
      <c r="M1514" s="2"/>
    </row>
    <row r="1515" spans="13:13" x14ac:dyDescent="0.35">
      <c r="M1515" s="2"/>
    </row>
    <row r="1516" spans="13:13" x14ac:dyDescent="0.35">
      <c r="M1516" s="2"/>
    </row>
    <row r="1517" spans="13:13" x14ac:dyDescent="0.35">
      <c r="M1517" s="2"/>
    </row>
    <row r="1518" spans="13:13" x14ac:dyDescent="0.35">
      <c r="M1518" s="2"/>
    </row>
    <row r="1519" spans="13:13" x14ac:dyDescent="0.35">
      <c r="M1519" s="2"/>
    </row>
    <row r="1520" spans="13:13" x14ac:dyDescent="0.35">
      <c r="M1520" s="2"/>
    </row>
    <row r="1521" spans="13:13" x14ac:dyDescent="0.35">
      <c r="M1521" s="2"/>
    </row>
    <row r="1522" spans="13:13" x14ac:dyDescent="0.35">
      <c r="M1522" s="2"/>
    </row>
    <row r="1523" spans="13:13" x14ac:dyDescent="0.35">
      <c r="M1523" s="2"/>
    </row>
    <row r="1524" spans="13:13" x14ac:dyDescent="0.35">
      <c r="M1524" s="2"/>
    </row>
    <row r="1525" spans="13:13" x14ac:dyDescent="0.35">
      <c r="M1525" s="2"/>
    </row>
    <row r="1526" spans="13:13" x14ac:dyDescent="0.35">
      <c r="M1526" s="2"/>
    </row>
    <row r="1527" spans="13:13" x14ac:dyDescent="0.35">
      <c r="M1527" s="2"/>
    </row>
    <row r="1528" spans="13:13" x14ac:dyDescent="0.35">
      <c r="M1528" s="2"/>
    </row>
    <row r="1529" spans="13:13" x14ac:dyDescent="0.35">
      <c r="M1529" s="2"/>
    </row>
    <row r="1530" spans="13:13" x14ac:dyDescent="0.35">
      <c r="M1530" s="2"/>
    </row>
    <row r="1531" spans="13:13" x14ac:dyDescent="0.35">
      <c r="M1531" s="2"/>
    </row>
    <row r="1532" spans="13:13" x14ac:dyDescent="0.35">
      <c r="M1532" s="2"/>
    </row>
    <row r="1533" spans="13:13" x14ac:dyDescent="0.35">
      <c r="M1533" s="2"/>
    </row>
    <row r="1534" spans="13:13" x14ac:dyDescent="0.35">
      <c r="M1534" s="2"/>
    </row>
    <row r="1535" spans="13:13" x14ac:dyDescent="0.35">
      <c r="M1535" s="2"/>
    </row>
    <row r="1536" spans="13:13" x14ac:dyDescent="0.35">
      <c r="M1536" s="2"/>
    </row>
    <row r="1537" spans="13:13" x14ac:dyDescent="0.35">
      <c r="M1537" s="2"/>
    </row>
    <row r="1538" spans="13:13" x14ac:dyDescent="0.35">
      <c r="M1538" s="2"/>
    </row>
    <row r="1539" spans="13:13" x14ac:dyDescent="0.35">
      <c r="M1539" s="2"/>
    </row>
    <row r="1540" spans="13:13" x14ac:dyDescent="0.35">
      <c r="M1540" s="2"/>
    </row>
    <row r="1541" spans="13:13" x14ac:dyDescent="0.35">
      <c r="M1541" s="2"/>
    </row>
    <row r="1542" spans="13:13" x14ac:dyDescent="0.35">
      <c r="M1542" s="2"/>
    </row>
    <row r="1543" spans="13:13" x14ac:dyDescent="0.35">
      <c r="M1543" s="2"/>
    </row>
    <row r="1544" spans="13:13" x14ac:dyDescent="0.35">
      <c r="M1544" s="2"/>
    </row>
    <row r="1545" spans="13:13" x14ac:dyDescent="0.35">
      <c r="M1545" s="2"/>
    </row>
    <row r="1546" spans="13:13" x14ac:dyDescent="0.35">
      <c r="M1546" s="2"/>
    </row>
    <row r="1547" spans="13:13" x14ac:dyDescent="0.35">
      <c r="M1547" s="2"/>
    </row>
    <row r="1548" spans="13:13" x14ac:dyDescent="0.35">
      <c r="M1548" s="2"/>
    </row>
    <row r="1549" spans="13:13" x14ac:dyDescent="0.35">
      <c r="M1549" s="2"/>
    </row>
    <row r="1550" spans="13:13" x14ac:dyDescent="0.35">
      <c r="M1550" s="2"/>
    </row>
    <row r="1551" spans="13:13" x14ac:dyDescent="0.35">
      <c r="M1551" s="2"/>
    </row>
    <row r="1552" spans="13:13" x14ac:dyDescent="0.35">
      <c r="M1552" s="2"/>
    </row>
    <row r="1553" spans="13:13" x14ac:dyDescent="0.35">
      <c r="M1553" s="2"/>
    </row>
    <row r="1554" spans="13:13" x14ac:dyDescent="0.35">
      <c r="M1554" s="2"/>
    </row>
    <row r="1555" spans="13:13" x14ac:dyDescent="0.35">
      <c r="M1555" s="2"/>
    </row>
    <row r="1556" spans="13:13" x14ac:dyDescent="0.35">
      <c r="M1556" s="2"/>
    </row>
    <row r="1557" spans="13:13" x14ac:dyDescent="0.35">
      <c r="M1557" s="2"/>
    </row>
    <row r="1558" spans="13:13" x14ac:dyDescent="0.35">
      <c r="M1558" s="2"/>
    </row>
    <row r="1559" spans="13:13" x14ac:dyDescent="0.35">
      <c r="M1559" s="2"/>
    </row>
    <row r="1560" spans="13:13" x14ac:dyDescent="0.35">
      <c r="M1560" s="2"/>
    </row>
    <row r="1561" spans="13:13" x14ac:dyDescent="0.35">
      <c r="M1561" s="2"/>
    </row>
    <row r="1562" spans="13:13" x14ac:dyDescent="0.35">
      <c r="M1562" s="2"/>
    </row>
    <row r="1563" spans="13:13" x14ac:dyDescent="0.35">
      <c r="M1563" s="2"/>
    </row>
    <row r="1564" spans="13:13" x14ac:dyDescent="0.35">
      <c r="M1564" s="2"/>
    </row>
    <row r="1565" spans="13:13" x14ac:dyDescent="0.35">
      <c r="M1565" s="2"/>
    </row>
    <row r="1566" spans="13:13" x14ac:dyDescent="0.35">
      <c r="M1566" s="2"/>
    </row>
    <row r="1567" spans="13:13" x14ac:dyDescent="0.35">
      <c r="M1567" s="2"/>
    </row>
    <row r="1568" spans="13:13" x14ac:dyDescent="0.35">
      <c r="M1568" s="2"/>
    </row>
    <row r="1569" spans="13:13" x14ac:dyDescent="0.35">
      <c r="M1569" s="2"/>
    </row>
    <row r="1570" spans="13:13" x14ac:dyDescent="0.35">
      <c r="M1570" s="2"/>
    </row>
    <row r="1571" spans="13:13" x14ac:dyDescent="0.35">
      <c r="M1571" s="2"/>
    </row>
    <row r="1572" spans="13:13" x14ac:dyDescent="0.35">
      <c r="M1572" s="2"/>
    </row>
    <row r="1573" spans="13:13" x14ac:dyDescent="0.35">
      <c r="M1573" s="2"/>
    </row>
    <row r="1574" spans="13:13" x14ac:dyDescent="0.35">
      <c r="M1574" s="2"/>
    </row>
    <row r="1575" spans="13:13" x14ac:dyDescent="0.35">
      <c r="M1575" s="2"/>
    </row>
    <row r="1576" spans="13:13" x14ac:dyDescent="0.35">
      <c r="M1576" s="2"/>
    </row>
    <row r="1577" spans="13:13" x14ac:dyDescent="0.35">
      <c r="M1577" s="2"/>
    </row>
    <row r="1578" spans="13:13" x14ac:dyDescent="0.35">
      <c r="M1578" s="2"/>
    </row>
    <row r="1579" spans="13:13" x14ac:dyDescent="0.35">
      <c r="M1579" s="2"/>
    </row>
    <row r="1580" spans="13:13" x14ac:dyDescent="0.35">
      <c r="M1580" s="2"/>
    </row>
    <row r="1581" spans="13:13" x14ac:dyDescent="0.35">
      <c r="M1581" s="2"/>
    </row>
    <row r="1582" spans="13:13" x14ac:dyDescent="0.35">
      <c r="M1582" s="2"/>
    </row>
    <row r="1583" spans="13:13" x14ac:dyDescent="0.35">
      <c r="M1583" s="2"/>
    </row>
    <row r="1584" spans="13:13" x14ac:dyDescent="0.35">
      <c r="M1584" s="2"/>
    </row>
    <row r="1585" spans="13:13" x14ac:dyDescent="0.35">
      <c r="M1585" s="2"/>
    </row>
    <row r="1586" spans="13:13" x14ac:dyDescent="0.35">
      <c r="M1586" s="2"/>
    </row>
    <row r="1587" spans="13:13" x14ac:dyDescent="0.35">
      <c r="M1587" s="2"/>
    </row>
    <row r="1588" spans="13:13" x14ac:dyDescent="0.35">
      <c r="M1588" s="2"/>
    </row>
    <row r="1589" spans="13:13" x14ac:dyDescent="0.35">
      <c r="M1589" s="2"/>
    </row>
    <row r="1590" spans="13:13" x14ac:dyDescent="0.35">
      <c r="M1590" s="2"/>
    </row>
    <row r="1591" spans="13:13" x14ac:dyDescent="0.35">
      <c r="M1591" s="2"/>
    </row>
    <row r="1592" spans="13:13" x14ac:dyDescent="0.35">
      <c r="M1592" s="2"/>
    </row>
    <row r="1593" spans="13:13" x14ac:dyDescent="0.35">
      <c r="M1593" s="2"/>
    </row>
    <row r="1594" spans="13:13" x14ac:dyDescent="0.35">
      <c r="M1594" s="2"/>
    </row>
    <row r="1595" spans="13:13" x14ac:dyDescent="0.35">
      <c r="M1595" s="2"/>
    </row>
    <row r="1596" spans="13:13" x14ac:dyDescent="0.35">
      <c r="M1596" s="2"/>
    </row>
    <row r="1597" spans="13:13" x14ac:dyDescent="0.35">
      <c r="M1597" s="2"/>
    </row>
    <row r="1598" spans="13:13" x14ac:dyDescent="0.35">
      <c r="M1598" s="2"/>
    </row>
    <row r="1599" spans="13:13" x14ac:dyDescent="0.35">
      <c r="M1599" s="2"/>
    </row>
    <row r="1600" spans="13:13" x14ac:dyDescent="0.35">
      <c r="M1600" s="2"/>
    </row>
    <row r="1601" spans="13:13" x14ac:dyDescent="0.35">
      <c r="M1601" s="2"/>
    </row>
    <row r="1602" spans="13:13" x14ac:dyDescent="0.35">
      <c r="M1602" s="2"/>
    </row>
    <row r="1603" spans="13:13" x14ac:dyDescent="0.35">
      <c r="M1603" s="2"/>
    </row>
    <row r="1604" spans="13:13" x14ac:dyDescent="0.35">
      <c r="M1604" s="2"/>
    </row>
    <row r="1605" spans="13:13" x14ac:dyDescent="0.35">
      <c r="M1605" s="2"/>
    </row>
    <row r="1606" spans="13:13" x14ac:dyDescent="0.35">
      <c r="M1606" s="2"/>
    </row>
    <row r="1607" spans="13:13" x14ac:dyDescent="0.35">
      <c r="M1607" s="2"/>
    </row>
    <row r="1608" spans="13:13" x14ac:dyDescent="0.35">
      <c r="M1608" s="2"/>
    </row>
    <row r="1609" spans="13:13" x14ac:dyDescent="0.35">
      <c r="M1609" s="2"/>
    </row>
    <row r="1610" spans="13:13" x14ac:dyDescent="0.35">
      <c r="M1610" s="2"/>
    </row>
    <row r="1611" spans="13:13" x14ac:dyDescent="0.35">
      <c r="M1611" s="2"/>
    </row>
    <row r="1612" spans="13:13" x14ac:dyDescent="0.35">
      <c r="M1612" s="2"/>
    </row>
    <row r="1613" spans="13:13" x14ac:dyDescent="0.35">
      <c r="M1613" s="2"/>
    </row>
    <row r="1614" spans="13:13" x14ac:dyDescent="0.35">
      <c r="M1614" s="2"/>
    </row>
    <row r="1615" spans="13:13" x14ac:dyDescent="0.35">
      <c r="M1615" s="2"/>
    </row>
    <row r="1616" spans="13:13" x14ac:dyDescent="0.35">
      <c r="M1616" s="2"/>
    </row>
    <row r="1617" spans="13:13" x14ac:dyDescent="0.35">
      <c r="M1617" s="2"/>
    </row>
    <row r="1618" spans="13:13" x14ac:dyDescent="0.35">
      <c r="M1618" s="2"/>
    </row>
    <row r="1619" spans="13:13" x14ac:dyDescent="0.35">
      <c r="M1619" s="2"/>
    </row>
    <row r="1620" spans="13:13" x14ac:dyDescent="0.35">
      <c r="M1620" s="2"/>
    </row>
    <row r="1621" spans="13:13" x14ac:dyDescent="0.35">
      <c r="M1621" s="2"/>
    </row>
    <row r="1622" spans="13:13" x14ac:dyDescent="0.35">
      <c r="M1622" s="2"/>
    </row>
    <row r="1623" spans="13:13" x14ac:dyDescent="0.35">
      <c r="M1623" s="2"/>
    </row>
    <row r="1624" spans="13:13" x14ac:dyDescent="0.35">
      <c r="M1624" s="2"/>
    </row>
    <row r="1625" spans="13:13" x14ac:dyDescent="0.35">
      <c r="M1625" s="2"/>
    </row>
    <row r="1626" spans="13:13" x14ac:dyDescent="0.35">
      <c r="M1626" s="2"/>
    </row>
    <row r="1627" spans="13:13" x14ac:dyDescent="0.35">
      <c r="M1627" s="2"/>
    </row>
    <row r="1628" spans="13:13" x14ac:dyDescent="0.35">
      <c r="M1628" s="2"/>
    </row>
    <row r="1629" spans="13:13" x14ac:dyDescent="0.35">
      <c r="M1629" s="2"/>
    </row>
    <row r="1630" spans="13:13" x14ac:dyDescent="0.35">
      <c r="M1630" s="2"/>
    </row>
    <row r="1631" spans="13:13" x14ac:dyDescent="0.35">
      <c r="M1631" s="2"/>
    </row>
    <row r="1632" spans="13:13" x14ac:dyDescent="0.35">
      <c r="M1632" s="2"/>
    </row>
    <row r="1633" spans="13:13" x14ac:dyDescent="0.35">
      <c r="M1633" s="2"/>
    </row>
    <row r="1634" spans="13:13" x14ac:dyDescent="0.35">
      <c r="M1634" s="2"/>
    </row>
    <row r="1635" spans="13:13" x14ac:dyDescent="0.35">
      <c r="M1635" s="2"/>
    </row>
    <row r="1636" spans="13:13" x14ac:dyDescent="0.35">
      <c r="M1636" s="2"/>
    </row>
    <row r="1637" spans="13:13" x14ac:dyDescent="0.35">
      <c r="M1637" s="2"/>
    </row>
    <row r="1638" spans="13:13" x14ac:dyDescent="0.35">
      <c r="M1638" s="2"/>
    </row>
    <row r="1639" spans="13:13" x14ac:dyDescent="0.35">
      <c r="M1639" s="2"/>
    </row>
    <row r="1640" spans="13:13" x14ac:dyDescent="0.35">
      <c r="M1640" s="2"/>
    </row>
    <row r="1641" spans="13:13" x14ac:dyDescent="0.35">
      <c r="M1641" s="2"/>
    </row>
    <row r="1642" spans="13:13" x14ac:dyDescent="0.35">
      <c r="M1642" s="2"/>
    </row>
    <row r="1643" spans="13:13" x14ac:dyDescent="0.35">
      <c r="M1643" s="2"/>
    </row>
    <row r="1644" spans="13:13" x14ac:dyDescent="0.35">
      <c r="M1644" s="2"/>
    </row>
    <row r="1645" spans="13:13" x14ac:dyDescent="0.35">
      <c r="M1645" s="2"/>
    </row>
    <row r="1646" spans="13:13" x14ac:dyDescent="0.35">
      <c r="M1646" s="2"/>
    </row>
    <row r="1647" spans="13:13" x14ac:dyDescent="0.35">
      <c r="M1647" s="2"/>
    </row>
    <row r="1648" spans="13:13" x14ac:dyDescent="0.35">
      <c r="M1648" s="2"/>
    </row>
    <row r="1649" spans="13:13" x14ac:dyDescent="0.35">
      <c r="M1649" s="2"/>
    </row>
    <row r="1650" spans="13:13" x14ac:dyDescent="0.35">
      <c r="M1650" s="2"/>
    </row>
    <row r="1651" spans="13:13" x14ac:dyDescent="0.35">
      <c r="M1651" s="2"/>
    </row>
    <row r="1652" spans="13:13" x14ac:dyDescent="0.35">
      <c r="M1652" s="2"/>
    </row>
    <row r="1653" spans="13:13" x14ac:dyDescent="0.35">
      <c r="M1653" s="2"/>
    </row>
    <row r="1654" spans="13:13" x14ac:dyDescent="0.35">
      <c r="M1654" s="2"/>
    </row>
    <row r="1655" spans="13:13" x14ac:dyDescent="0.35">
      <c r="M1655" s="2"/>
    </row>
    <row r="1656" spans="13:13" x14ac:dyDescent="0.35">
      <c r="M1656" s="2"/>
    </row>
    <row r="1657" spans="13:13" x14ac:dyDescent="0.35">
      <c r="M1657" s="2"/>
    </row>
    <row r="1658" spans="13:13" x14ac:dyDescent="0.35">
      <c r="M1658" s="2"/>
    </row>
    <row r="1659" spans="13:13" x14ac:dyDescent="0.35">
      <c r="M1659" s="2"/>
    </row>
    <row r="1660" spans="13:13" x14ac:dyDescent="0.35">
      <c r="M1660" s="2"/>
    </row>
    <row r="1661" spans="13:13" x14ac:dyDescent="0.35">
      <c r="M1661" s="2"/>
    </row>
    <row r="1662" spans="13:13" x14ac:dyDescent="0.35">
      <c r="M1662" s="2"/>
    </row>
    <row r="1663" spans="13:13" x14ac:dyDescent="0.35">
      <c r="M1663" s="2"/>
    </row>
    <row r="1664" spans="13:13" x14ac:dyDescent="0.35">
      <c r="M1664" s="2"/>
    </row>
    <row r="1665" spans="13:13" x14ac:dyDescent="0.35">
      <c r="M1665" s="2"/>
    </row>
    <row r="1666" spans="13:13" x14ac:dyDescent="0.35">
      <c r="M1666" s="2"/>
    </row>
    <row r="1667" spans="13:13" x14ac:dyDescent="0.35">
      <c r="M1667" s="2"/>
    </row>
    <row r="1668" spans="13:13" x14ac:dyDescent="0.35">
      <c r="M1668" s="2"/>
    </row>
    <row r="1669" spans="13:13" x14ac:dyDescent="0.35">
      <c r="M1669" s="2"/>
    </row>
    <row r="1670" spans="13:13" x14ac:dyDescent="0.35">
      <c r="M1670" s="2"/>
    </row>
    <row r="1671" spans="13:13" x14ac:dyDescent="0.35">
      <c r="M1671" s="2"/>
    </row>
    <row r="1672" spans="13:13" x14ac:dyDescent="0.35">
      <c r="M1672" s="2"/>
    </row>
    <row r="1673" spans="13:13" x14ac:dyDescent="0.35">
      <c r="M1673" s="2"/>
    </row>
    <row r="1674" spans="13:13" x14ac:dyDescent="0.35">
      <c r="M1674" s="2"/>
    </row>
    <row r="1675" spans="13:13" x14ac:dyDescent="0.35">
      <c r="M1675" s="2"/>
    </row>
    <row r="1676" spans="13:13" x14ac:dyDescent="0.35">
      <c r="M1676" s="2"/>
    </row>
    <row r="1677" spans="13:13" x14ac:dyDescent="0.35">
      <c r="M1677" s="2"/>
    </row>
    <row r="1678" spans="13:13" x14ac:dyDescent="0.35">
      <c r="M1678" s="2"/>
    </row>
    <row r="1679" spans="13:13" x14ac:dyDescent="0.35">
      <c r="M1679" s="2"/>
    </row>
    <row r="1680" spans="13:13" x14ac:dyDescent="0.35">
      <c r="M1680" s="2"/>
    </row>
    <row r="1681" spans="13:13" x14ac:dyDescent="0.35">
      <c r="M1681" s="2"/>
    </row>
    <row r="1682" spans="13:13" x14ac:dyDescent="0.35">
      <c r="M1682" s="2"/>
    </row>
    <row r="1683" spans="13:13" x14ac:dyDescent="0.35">
      <c r="M1683" s="2"/>
    </row>
    <row r="1684" spans="13:13" x14ac:dyDescent="0.35">
      <c r="M1684" s="2"/>
    </row>
    <row r="1685" spans="13:13" x14ac:dyDescent="0.35">
      <c r="M1685" s="2"/>
    </row>
    <row r="1686" spans="13:13" x14ac:dyDescent="0.35">
      <c r="M1686" s="2"/>
    </row>
    <row r="1687" spans="13:13" x14ac:dyDescent="0.35">
      <c r="M1687" s="2"/>
    </row>
    <row r="1688" spans="13:13" x14ac:dyDescent="0.35">
      <c r="M1688" s="2"/>
    </row>
    <row r="1689" spans="13:13" x14ac:dyDescent="0.35">
      <c r="M1689" s="2"/>
    </row>
    <row r="1690" spans="13:13" x14ac:dyDescent="0.35">
      <c r="M1690" s="2"/>
    </row>
    <row r="1691" spans="13:13" x14ac:dyDescent="0.35">
      <c r="M1691" s="2"/>
    </row>
    <row r="1692" spans="13:13" x14ac:dyDescent="0.35">
      <c r="M1692" s="2"/>
    </row>
    <row r="1693" spans="13:13" x14ac:dyDescent="0.35">
      <c r="M1693" s="2"/>
    </row>
    <row r="1694" spans="13:13" x14ac:dyDescent="0.35">
      <c r="M1694" s="2"/>
    </row>
    <row r="1695" spans="13:13" x14ac:dyDescent="0.35">
      <c r="M1695" s="2"/>
    </row>
    <row r="1696" spans="13:13" x14ac:dyDescent="0.35">
      <c r="M1696" s="2"/>
    </row>
    <row r="1697" spans="13:13" x14ac:dyDescent="0.35">
      <c r="M1697" s="2"/>
    </row>
    <row r="1698" spans="13:13" x14ac:dyDescent="0.35">
      <c r="M1698" s="2"/>
    </row>
    <row r="1699" spans="13:13" x14ac:dyDescent="0.35">
      <c r="M1699" s="2"/>
    </row>
    <row r="1700" spans="13:13" x14ac:dyDescent="0.35">
      <c r="M1700" s="2"/>
    </row>
    <row r="1701" spans="13:13" x14ac:dyDescent="0.35">
      <c r="M1701" s="2"/>
    </row>
    <row r="1702" spans="13:13" x14ac:dyDescent="0.35">
      <c r="M1702" s="2"/>
    </row>
    <row r="1703" spans="13:13" x14ac:dyDescent="0.35">
      <c r="M1703" s="2"/>
    </row>
    <row r="1704" spans="13:13" x14ac:dyDescent="0.35">
      <c r="M1704" s="2"/>
    </row>
    <row r="1705" spans="13:13" x14ac:dyDescent="0.35">
      <c r="M1705" s="2"/>
    </row>
    <row r="1706" spans="13:13" x14ac:dyDescent="0.35">
      <c r="M1706" s="2"/>
    </row>
    <row r="1707" spans="13:13" x14ac:dyDescent="0.35">
      <c r="M1707" s="2"/>
    </row>
    <row r="1708" spans="13:13" x14ac:dyDescent="0.35">
      <c r="M1708" s="2"/>
    </row>
    <row r="1709" spans="13:13" x14ac:dyDescent="0.35">
      <c r="M1709" s="2"/>
    </row>
    <row r="1710" spans="13:13" x14ac:dyDescent="0.35">
      <c r="M1710" s="2"/>
    </row>
    <row r="1711" spans="13:13" x14ac:dyDescent="0.35">
      <c r="M1711" s="2"/>
    </row>
    <row r="1712" spans="13:13" x14ac:dyDescent="0.35">
      <c r="M1712" s="2"/>
    </row>
    <row r="1713" spans="13:13" x14ac:dyDescent="0.35">
      <c r="M1713" s="2"/>
    </row>
    <row r="1714" spans="13:13" x14ac:dyDescent="0.35">
      <c r="M1714" s="2"/>
    </row>
    <row r="1715" spans="13:13" x14ac:dyDescent="0.35">
      <c r="M1715" s="2"/>
    </row>
    <row r="1716" spans="13:13" x14ac:dyDescent="0.35">
      <c r="M1716" s="2"/>
    </row>
    <row r="1717" spans="13:13" x14ac:dyDescent="0.35">
      <c r="M1717" s="2"/>
    </row>
    <row r="1718" spans="13:13" x14ac:dyDescent="0.35">
      <c r="M1718" s="2"/>
    </row>
    <row r="1719" spans="13:13" x14ac:dyDescent="0.35">
      <c r="M1719" s="2"/>
    </row>
    <row r="1720" spans="13:13" x14ac:dyDescent="0.35">
      <c r="M1720" s="2"/>
    </row>
    <row r="1721" spans="13:13" x14ac:dyDescent="0.35">
      <c r="M1721" s="2"/>
    </row>
    <row r="1722" spans="13:13" x14ac:dyDescent="0.35">
      <c r="M1722" s="2"/>
    </row>
    <row r="1723" spans="13:13" x14ac:dyDescent="0.35">
      <c r="M1723" s="2"/>
    </row>
    <row r="1724" spans="13:13" x14ac:dyDescent="0.35">
      <c r="M1724" s="2"/>
    </row>
    <row r="1725" spans="13:13" x14ac:dyDescent="0.35">
      <c r="M1725" s="2"/>
    </row>
    <row r="1726" spans="13:13" x14ac:dyDescent="0.35">
      <c r="M1726" s="2"/>
    </row>
    <row r="1727" spans="13:13" x14ac:dyDescent="0.35">
      <c r="M1727" s="2"/>
    </row>
    <row r="1728" spans="13:13" x14ac:dyDescent="0.35">
      <c r="M1728" s="2"/>
    </row>
    <row r="1729" spans="13:13" x14ac:dyDescent="0.35">
      <c r="M1729" s="2"/>
    </row>
    <row r="1730" spans="13:13" x14ac:dyDescent="0.35">
      <c r="M1730" s="2"/>
    </row>
    <row r="1731" spans="13:13" x14ac:dyDescent="0.35">
      <c r="M1731" s="2"/>
    </row>
    <row r="1732" spans="13:13" x14ac:dyDescent="0.35">
      <c r="M1732" s="2"/>
    </row>
    <row r="1733" spans="13:13" x14ac:dyDescent="0.35">
      <c r="M1733" s="2"/>
    </row>
    <row r="1734" spans="13:13" x14ac:dyDescent="0.35">
      <c r="M1734" s="2"/>
    </row>
    <row r="1735" spans="13:13" x14ac:dyDescent="0.35">
      <c r="M1735" s="2"/>
    </row>
    <row r="1736" spans="13:13" x14ac:dyDescent="0.35">
      <c r="M1736" s="2"/>
    </row>
    <row r="1737" spans="13:13" x14ac:dyDescent="0.35">
      <c r="M1737" s="2"/>
    </row>
    <row r="1738" spans="13:13" x14ac:dyDescent="0.35">
      <c r="M1738" s="2"/>
    </row>
    <row r="1739" spans="13:13" x14ac:dyDescent="0.35">
      <c r="M1739" s="2"/>
    </row>
    <row r="1740" spans="13:13" x14ac:dyDescent="0.35">
      <c r="M1740" s="2"/>
    </row>
    <row r="1741" spans="13:13" x14ac:dyDescent="0.35">
      <c r="M1741" s="2"/>
    </row>
    <row r="1742" spans="13:13" x14ac:dyDescent="0.35">
      <c r="M1742" s="2"/>
    </row>
    <row r="1743" spans="13:13" x14ac:dyDescent="0.35">
      <c r="M1743" s="2"/>
    </row>
    <row r="1744" spans="13:13" x14ac:dyDescent="0.35">
      <c r="M1744" s="2"/>
    </row>
    <row r="1745" spans="13:13" x14ac:dyDescent="0.35">
      <c r="M1745" s="2"/>
    </row>
    <row r="1746" spans="13:13" x14ac:dyDescent="0.35">
      <c r="M1746" s="2"/>
    </row>
    <row r="1747" spans="13:13" x14ac:dyDescent="0.35">
      <c r="M1747" s="2"/>
    </row>
    <row r="1748" spans="13:13" x14ac:dyDescent="0.35">
      <c r="M1748" s="2"/>
    </row>
    <row r="1749" spans="13:13" x14ac:dyDescent="0.35">
      <c r="M1749" s="2"/>
    </row>
    <row r="1750" spans="13:13" x14ac:dyDescent="0.35">
      <c r="M1750" s="2"/>
    </row>
    <row r="1751" spans="13:13" x14ac:dyDescent="0.35">
      <c r="M1751" s="2"/>
    </row>
    <row r="1752" spans="13:13" x14ac:dyDescent="0.35">
      <c r="M1752" s="2"/>
    </row>
    <row r="1753" spans="13:13" x14ac:dyDescent="0.35">
      <c r="M1753" s="2"/>
    </row>
    <row r="1754" spans="13:13" x14ac:dyDescent="0.35">
      <c r="M1754" s="2"/>
    </row>
    <row r="1755" spans="13:13" x14ac:dyDescent="0.35">
      <c r="M1755" s="2"/>
    </row>
    <row r="1756" spans="13:13" x14ac:dyDescent="0.35">
      <c r="M1756" s="2"/>
    </row>
    <row r="1757" spans="13:13" x14ac:dyDescent="0.35">
      <c r="M1757" s="2"/>
    </row>
    <row r="1758" spans="13:13" x14ac:dyDescent="0.35">
      <c r="M1758" s="2"/>
    </row>
    <row r="1759" spans="13:13" x14ac:dyDescent="0.35">
      <c r="M1759" s="2"/>
    </row>
    <row r="1760" spans="13:13" x14ac:dyDescent="0.35">
      <c r="M1760" s="2"/>
    </row>
    <row r="1761" spans="13:13" x14ac:dyDescent="0.35">
      <c r="M1761" s="2"/>
    </row>
    <row r="1762" spans="13:13" x14ac:dyDescent="0.35">
      <c r="M1762" s="2"/>
    </row>
    <row r="1763" spans="13:13" x14ac:dyDescent="0.35">
      <c r="M1763" s="2"/>
    </row>
    <row r="1764" spans="13:13" x14ac:dyDescent="0.35">
      <c r="M1764" s="2"/>
    </row>
    <row r="1765" spans="13:13" x14ac:dyDescent="0.35">
      <c r="M1765" s="2"/>
    </row>
    <row r="1766" spans="13:13" x14ac:dyDescent="0.35">
      <c r="M1766" s="2"/>
    </row>
    <row r="1767" spans="13:13" x14ac:dyDescent="0.35">
      <c r="M1767" s="2"/>
    </row>
    <row r="1768" spans="13:13" x14ac:dyDescent="0.35">
      <c r="M1768" s="2"/>
    </row>
    <row r="1769" spans="13:13" x14ac:dyDescent="0.35">
      <c r="M1769" s="2"/>
    </row>
    <row r="1770" spans="13:13" x14ac:dyDescent="0.35">
      <c r="M1770" s="2"/>
    </row>
    <row r="1771" spans="13:13" x14ac:dyDescent="0.35">
      <c r="M1771" s="2"/>
    </row>
    <row r="1772" spans="13:13" x14ac:dyDescent="0.35">
      <c r="M1772" s="2"/>
    </row>
    <row r="1773" spans="13:13" x14ac:dyDescent="0.35">
      <c r="M1773" s="2"/>
    </row>
    <row r="1774" spans="13:13" x14ac:dyDescent="0.35">
      <c r="M1774" s="2"/>
    </row>
    <row r="1775" spans="13:13" x14ac:dyDescent="0.35">
      <c r="M1775" s="2"/>
    </row>
    <row r="1776" spans="13:13" x14ac:dyDescent="0.35">
      <c r="M1776" s="2"/>
    </row>
    <row r="1777" spans="13:13" x14ac:dyDescent="0.35">
      <c r="M1777" s="2"/>
    </row>
    <row r="1778" spans="13:13" x14ac:dyDescent="0.35">
      <c r="M1778" s="2"/>
    </row>
    <row r="1779" spans="13:13" x14ac:dyDescent="0.35">
      <c r="M1779" s="2"/>
    </row>
    <row r="1780" spans="13:13" x14ac:dyDescent="0.35">
      <c r="M1780" s="2"/>
    </row>
    <row r="1781" spans="13:13" x14ac:dyDescent="0.35">
      <c r="M1781" s="2"/>
    </row>
    <row r="1782" spans="13:13" x14ac:dyDescent="0.35">
      <c r="M1782" s="2"/>
    </row>
    <row r="1783" spans="13:13" x14ac:dyDescent="0.35">
      <c r="M1783" s="2"/>
    </row>
    <row r="1784" spans="13:13" x14ac:dyDescent="0.35">
      <c r="M1784" s="2"/>
    </row>
    <row r="1785" spans="13:13" x14ac:dyDescent="0.35">
      <c r="M1785" s="2"/>
    </row>
    <row r="1786" spans="13:13" x14ac:dyDescent="0.35">
      <c r="M1786" s="2"/>
    </row>
    <row r="1787" spans="13:13" x14ac:dyDescent="0.35">
      <c r="M1787" s="2"/>
    </row>
    <row r="1788" spans="13:13" x14ac:dyDescent="0.35">
      <c r="M1788" s="2"/>
    </row>
    <row r="1789" spans="13:13" x14ac:dyDescent="0.35">
      <c r="M1789" s="2"/>
    </row>
    <row r="1790" spans="13:13" x14ac:dyDescent="0.35">
      <c r="M1790" s="2"/>
    </row>
    <row r="1791" spans="13:13" x14ac:dyDescent="0.35">
      <c r="M1791" s="2"/>
    </row>
    <row r="1792" spans="13:13" x14ac:dyDescent="0.35">
      <c r="M1792" s="2"/>
    </row>
    <row r="1793" spans="13:13" x14ac:dyDescent="0.35">
      <c r="M1793" s="2"/>
    </row>
    <row r="1794" spans="13:13" x14ac:dyDescent="0.35">
      <c r="M1794" s="2"/>
    </row>
    <row r="1795" spans="13:13" x14ac:dyDescent="0.35">
      <c r="M1795" s="2"/>
    </row>
    <row r="1796" spans="13:13" x14ac:dyDescent="0.35">
      <c r="M1796" s="2"/>
    </row>
    <row r="1797" spans="13:13" x14ac:dyDescent="0.35">
      <c r="M1797" s="2"/>
    </row>
    <row r="1798" spans="13:13" x14ac:dyDescent="0.35">
      <c r="M1798" s="2"/>
    </row>
    <row r="1799" spans="13:13" x14ac:dyDescent="0.35">
      <c r="M1799" s="2"/>
    </row>
    <row r="1800" spans="13:13" x14ac:dyDescent="0.35">
      <c r="M1800" s="2"/>
    </row>
    <row r="1801" spans="13:13" x14ac:dyDescent="0.35">
      <c r="M1801" s="2"/>
    </row>
    <row r="1802" spans="13:13" x14ac:dyDescent="0.35">
      <c r="M1802" s="2"/>
    </row>
    <row r="1803" spans="13:13" x14ac:dyDescent="0.35">
      <c r="M1803" s="2"/>
    </row>
    <row r="1804" spans="13:13" x14ac:dyDescent="0.35">
      <c r="M1804" s="2"/>
    </row>
    <row r="1805" spans="13:13" x14ac:dyDescent="0.35">
      <c r="M1805" s="2"/>
    </row>
    <row r="1806" spans="13:13" x14ac:dyDescent="0.35">
      <c r="M1806" s="2"/>
    </row>
    <row r="1807" spans="13:13" x14ac:dyDescent="0.35">
      <c r="M1807" s="2"/>
    </row>
    <row r="1808" spans="13:13" x14ac:dyDescent="0.35">
      <c r="M1808" s="2"/>
    </row>
    <row r="1809" spans="13:13" x14ac:dyDescent="0.35">
      <c r="M1809" s="2"/>
    </row>
    <row r="1810" spans="13:13" x14ac:dyDescent="0.35">
      <c r="M1810" s="2"/>
    </row>
    <row r="1811" spans="13:13" x14ac:dyDescent="0.35">
      <c r="M1811" s="2"/>
    </row>
    <row r="1812" spans="13:13" x14ac:dyDescent="0.35">
      <c r="M1812" s="2"/>
    </row>
    <row r="1813" spans="13:13" x14ac:dyDescent="0.35">
      <c r="M1813" s="2"/>
    </row>
    <row r="1814" spans="13:13" x14ac:dyDescent="0.35">
      <c r="M1814" s="2"/>
    </row>
    <row r="1815" spans="13:13" x14ac:dyDescent="0.35">
      <c r="M1815" s="2"/>
    </row>
    <row r="1816" spans="13:13" x14ac:dyDescent="0.35">
      <c r="M1816" s="2"/>
    </row>
    <row r="1817" spans="13:13" x14ac:dyDescent="0.35">
      <c r="M1817" s="2"/>
    </row>
    <row r="1818" spans="13:13" x14ac:dyDescent="0.35">
      <c r="M1818" s="2"/>
    </row>
    <row r="1819" spans="13:13" x14ac:dyDescent="0.35">
      <c r="M1819" s="2"/>
    </row>
    <row r="1820" spans="13:13" x14ac:dyDescent="0.35">
      <c r="M1820" s="2"/>
    </row>
    <row r="1821" spans="13:13" x14ac:dyDescent="0.35">
      <c r="M1821" s="2"/>
    </row>
    <row r="1822" spans="13:13" x14ac:dyDescent="0.35">
      <c r="M1822" s="2"/>
    </row>
    <row r="1823" spans="13:13" x14ac:dyDescent="0.35">
      <c r="M1823" s="2"/>
    </row>
    <row r="1824" spans="13:13" x14ac:dyDescent="0.35">
      <c r="M1824" s="2"/>
    </row>
    <row r="1825" spans="13:13" x14ac:dyDescent="0.35">
      <c r="M1825" s="2"/>
    </row>
    <row r="1826" spans="13:13" x14ac:dyDescent="0.35">
      <c r="M1826" s="2"/>
    </row>
    <row r="1827" spans="13:13" x14ac:dyDescent="0.35">
      <c r="M1827" s="2"/>
    </row>
    <row r="1828" spans="13:13" x14ac:dyDescent="0.35">
      <c r="M1828" s="2"/>
    </row>
    <row r="1829" spans="13:13" x14ac:dyDescent="0.35">
      <c r="M1829" s="2"/>
    </row>
    <row r="1830" spans="13:13" x14ac:dyDescent="0.35">
      <c r="M1830" s="2"/>
    </row>
    <row r="1831" spans="13:13" x14ac:dyDescent="0.35">
      <c r="M1831" s="2"/>
    </row>
    <row r="1832" spans="13:13" x14ac:dyDescent="0.35">
      <c r="M1832" s="2"/>
    </row>
    <row r="1833" spans="13:13" x14ac:dyDescent="0.35">
      <c r="M1833" s="2"/>
    </row>
    <row r="1834" spans="13:13" x14ac:dyDescent="0.35">
      <c r="M1834" s="2"/>
    </row>
    <row r="1835" spans="13:13" x14ac:dyDescent="0.35">
      <c r="M1835" s="2"/>
    </row>
    <row r="1836" spans="13:13" x14ac:dyDescent="0.35">
      <c r="M1836" s="2"/>
    </row>
    <row r="1837" spans="13:13" x14ac:dyDescent="0.35">
      <c r="M1837" s="2"/>
    </row>
    <row r="1838" spans="13:13" x14ac:dyDescent="0.35">
      <c r="M1838" s="2"/>
    </row>
    <row r="1839" spans="13:13" x14ac:dyDescent="0.35">
      <c r="M1839" s="2"/>
    </row>
    <row r="1840" spans="13:13" x14ac:dyDescent="0.35">
      <c r="M1840" s="2"/>
    </row>
    <row r="1841" spans="13:13" x14ac:dyDescent="0.35">
      <c r="M1841" s="2"/>
    </row>
    <row r="1842" spans="13:13" x14ac:dyDescent="0.35">
      <c r="M1842" s="2"/>
    </row>
    <row r="1843" spans="13:13" x14ac:dyDescent="0.35">
      <c r="M1843" s="2"/>
    </row>
    <row r="1844" spans="13:13" x14ac:dyDescent="0.35">
      <c r="M1844" s="2"/>
    </row>
    <row r="1845" spans="13:13" x14ac:dyDescent="0.35">
      <c r="M1845" s="2"/>
    </row>
    <row r="1846" spans="13:13" x14ac:dyDescent="0.35">
      <c r="M1846" s="2"/>
    </row>
    <row r="1847" spans="13:13" x14ac:dyDescent="0.35">
      <c r="M1847" s="2"/>
    </row>
    <row r="1848" spans="13:13" x14ac:dyDescent="0.35">
      <c r="M1848" s="2"/>
    </row>
    <row r="1849" spans="13:13" x14ac:dyDescent="0.35">
      <c r="M1849" s="2"/>
    </row>
    <row r="1850" spans="13:13" x14ac:dyDescent="0.35">
      <c r="M1850" s="2"/>
    </row>
    <row r="1851" spans="13:13" x14ac:dyDescent="0.35">
      <c r="M1851" s="2"/>
    </row>
    <row r="1852" spans="13:13" x14ac:dyDescent="0.35">
      <c r="M1852" s="2"/>
    </row>
    <row r="1853" spans="13:13" x14ac:dyDescent="0.35">
      <c r="M1853" s="2"/>
    </row>
    <row r="1854" spans="13:13" x14ac:dyDescent="0.35">
      <c r="M1854" s="2"/>
    </row>
    <row r="1855" spans="13:13" x14ac:dyDescent="0.35">
      <c r="M1855" s="2"/>
    </row>
    <row r="1856" spans="13:13" x14ac:dyDescent="0.35">
      <c r="M1856" s="2"/>
    </row>
    <row r="1857" spans="13:13" x14ac:dyDescent="0.35">
      <c r="M1857" s="2"/>
    </row>
    <row r="1858" spans="13:13" x14ac:dyDescent="0.35">
      <c r="M1858" s="2"/>
    </row>
    <row r="1859" spans="13:13" x14ac:dyDescent="0.35">
      <c r="M1859" s="2"/>
    </row>
    <row r="1860" spans="13:13" x14ac:dyDescent="0.35">
      <c r="M1860" s="2"/>
    </row>
    <row r="1861" spans="13:13" x14ac:dyDescent="0.35">
      <c r="M1861" s="2"/>
    </row>
    <row r="1862" spans="13:13" x14ac:dyDescent="0.35">
      <c r="M1862" s="2"/>
    </row>
    <row r="1863" spans="13:13" x14ac:dyDescent="0.35">
      <c r="M1863" s="2"/>
    </row>
    <row r="1864" spans="13:13" x14ac:dyDescent="0.35">
      <c r="M1864" s="2"/>
    </row>
    <row r="1865" spans="13:13" x14ac:dyDescent="0.35">
      <c r="M1865" s="2"/>
    </row>
    <row r="1866" spans="13:13" x14ac:dyDescent="0.35">
      <c r="M1866" s="2"/>
    </row>
    <row r="1867" spans="13:13" x14ac:dyDescent="0.35">
      <c r="M1867" s="2"/>
    </row>
    <row r="1868" spans="13:13" x14ac:dyDescent="0.35">
      <c r="M1868" s="2"/>
    </row>
    <row r="1869" spans="13:13" x14ac:dyDescent="0.35">
      <c r="M1869" s="2"/>
    </row>
    <row r="1870" spans="13:13" x14ac:dyDescent="0.35">
      <c r="M1870" s="2"/>
    </row>
    <row r="1871" spans="13:13" x14ac:dyDescent="0.35">
      <c r="M1871" s="2"/>
    </row>
    <row r="1872" spans="13:13" x14ac:dyDescent="0.35">
      <c r="M1872" s="2"/>
    </row>
    <row r="1873" spans="13:13" x14ac:dyDescent="0.35">
      <c r="M1873" s="2"/>
    </row>
    <row r="1874" spans="13:13" x14ac:dyDescent="0.35">
      <c r="M1874" s="2"/>
    </row>
    <row r="1875" spans="13:13" x14ac:dyDescent="0.35">
      <c r="M1875" s="2"/>
    </row>
    <row r="1876" spans="13:13" x14ac:dyDescent="0.35">
      <c r="M1876" s="2"/>
    </row>
    <row r="1877" spans="13:13" x14ac:dyDescent="0.35">
      <c r="M1877" s="2"/>
    </row>
    <row r="1878" spans="13:13" x14ac:dyDescent="0.35">
      <c r="M1878" s="2"/>
    </row>
    <row r="1879" spans="13:13" x14ac:dyDescent="0.35">
      <c r="M1879" s="2"/>
    </row>
    <row r="1880" spans="13:13" x14ac:dyDescent="0.35">
      <c r="M1880" s="2"/>
    </row>
    <row r="1881" spans="13:13" x14ac:dyDescent="0.35">
      <c r="M1881" s="2"/>
    </row>
    <row r="1882" spans="13:13" x14ac:dyDescent="0.35">
      <c r="M1882" s="2"/>
    </row>
    <row r="1883" spans="13:13" x14ac:dyDescent="0.35">
      <c r="M1883" s="2"/>
    </row>
    <row r="1884" spans="13:13" x14ac:dyDescent="0.35">
      <c r="M1884" s="2"/>
    </row>
    <row r="1885" spans="13:13" x14ac:dyDescent="0.35">
      <c r="M1885" s="2"/>
    </row>
    <row r="1886" spans="13:13" x14ac:dyDescent="0.35">
      <c r="M1886" s="2"/>
    </row>
    <row r="1887" spans="13:13" x14ac:dyDescent="0.35">
      <c r="M1887" s="2"/>
    </row>
    <row r="1888" spans="13:13" x14ac:dyDescent="0.35">
      <c r="M1888" s="2"/>
    </row>
    <row r="1889" spans="13:13" x14ac:dyDescent="0.35">
      <c r="M1889" s="2"/>
    </row>
    <row r="1890" spans="13:13" x14ac:dyDescent="0.35">
      <c r="M1890" s="2"/>
    </row>
    <row r="1891" spans="13:13" x14ac:dyDescent="0.35">
      <c r="M1891" s="2"/>
    </row>
    <row r="1892" spans="13:13" x14ac:dyDescent="0.35">
      <c r="M1892" s="2"/>
    </row>
    <row r="1893" spans="13:13" x14ac:dyDescent="0.35">
      <c r="M1893" s="2"/>
    </row>
    <row r="1894" spans="13:13" x14ac:dyDescent="0.35">
      <c r="M1894" s="2"/>
    </row>
    <row r="1895" spans="13:13" x14ac:dyDescent="0.35">
      <c r="M1895" s="2"/>
    </row>
    <row r="1896" spans="13:13" x14ac:dyDescent="0.35">
      <c r="M1896" s="2"/>
    </row>
    <row r="1897" spans="13:13" x14ac:dyDescent="0.35">
      <c r="M1897" s="2"/>
    </row>
    <row r="1898" spans="13:13" x14ac:dyDescent="0.35">
      <c r="M1898" s="2"/>
    </row>
    <row r="1899" spans="13:13" x14ac:dyDescent="0.35">
      <c r="M1899" s="2"/>
    </row>
    <row r="1900" spans="13:13" x14ac:dyDescent="0.35">
      <c r="M1900" s="2"/>
    </row>
    <row r="1901" spans="13:13" x14ac:dyDescent="0.35">
      <c r="M1901" s="2"/>
    </row>
    <row r="1902" spans="13:13" x14ac:dyDescent="0.35">
      <c r="M1902" s="2"/>
    </row>
    <row r="1903" spans="13:13" x14ac:dyDescent="0.35">
      <c r="M1903" s="2"/>
    </row>
    <row r="1904" spans="13:13" x14ac:dyDescent="0.35">
      <c r="M1904" s="2"/>
    </row>
    <row r="1905" spans="13:13" x14ac:dyDescent="0.35">
      <c r="M1905" s="2"/>
    </row>
    <row r="1906" spans="13:13" x14ac:dyDescent="0.35">
      <c r="M1906" s="2"/>
    </row>
    <row r="1907" spans="13:13" x14ac:dyDescent="0.35">
      <c r="M1907" s="2"/>
    </row>
    <row r="1908" spans="13:13" x14ac:dyDescent="0.35">
      <c r="M1908" s="2"/>
    </row>
    <row r="1909" spans="13:13" x14ac:dyDescent="0.35">
      <c r="M1909" s="2"/>
    </row>
    <row r="1910" spans="13:13" x14ac:dyDescent="0.35">
      <c r="M1910" s="2"/>
    </row>
    <row r="1911" spans="13:13" x14ac:dyDescent="0.35">
      <c r="M1911" s="2"/>
    </row>
    <row r="1912" spans="13:13" x14ac:dyDescent="0.35">
      <c r="M1912" s="2"/>
    </row>
    <row r="1913" spans="13:13" x14ac:dyDescent="0.35">
      <c r="M1913" s="2"/>
    </row>
    <row r="1914" spans="13:13" x14ac:dyDescent="0.35">
      <c r="M1914" s="2"/>
    </row>
    <row r="1915" spans="13:13" x14ac:dyDescent="0.35">
      <c r="M1915" s="2"/>
    </row>
    <row r="1916" spans="13:13" x14ac:dyDescent="0.35">
      <c r="M1916" s="2"/>
    </row>
    <row r="1917" spans="13:13" x14ac:dyDescent="0.35">
      <c r="M1917" s="2"/>
    </row>
    <row r="1918" spans="13:13" x14ac:dyDescent="0.35">
      <c r="M1918" s="2"/>
    </row>
    <row r="1919" spans="13:13" x14ac:dyDescent="0.35">
      <c r="M1919" s="2"/>
    </row>
    <row r="1920" spans="13:13" x14ac:dyDescent="0.35">
      <c r="M1920" s="2"/>
    </row>
    <row r="1921" spans="13:13" x14ac:dyDescent="0.35">
      <c r="M1921" s="2"/>
    </row>
    <row r="1922" spans="13:13" x14ac:dyDescent="0.35">
      <c r="M1922" s="2"/>
    </row>
    <row r="1923" spans="13:13" x14ac:dyDescent="0.35">
      <c r="M1923" s="2"/>
    </row>
    <row r="1924" spans="13:13" x14ac:dyDescent="0.35">
      <c r="M1924" s="2"/>
    </row>
    <row r="1925" spans="13:13" x14ac:dyDescent="0.35">
      <c r="M1925" s="2"/>
    </row>
    <row r="1926" spans="13:13" x14ac:dyDescent="0.35">
      <c r="M1926" s="2"/>
    </row>
    <row r="1927" spans="13:13" x14ac:dyDescent="0.35">
      <c r="M1927" s="2"/>
    </row>
    <row r="1928" spans="13:13" x14ac:dyDescent="0.35">
      <c r="M1928" s="2"/>
    </row>
    <row r="1929" spans="13:13" x14ac:dyDescent="0.35">
      <c r="M1929" s="2"/>
    </row>
    <row r="1930" spans="13:13" x14ac:dyDescent="0.35">
      <c r="M1930" s="2"/>
    </row>
    <row r="1931" spans="13:13" x14ac:dyDescent="0.35">
      <c r="M1931" s="2"/>
    </row>
    <row r="1932" spans="13:13" x14ac:dyDescent="0.35">
      <c r="M1932" s="2"/>
    </row>
    <row r="1933" spans="13:13" x14ac:dyDescent="0.35">
      <c r="M1933" s="2"/>
    </row>
    <row r="1934" spans="13:13" x14ac:dyDescent="0.35">
      <c r="M1934" s="2"/>
    </row>
    <row r="1935" spans="13:13" x14ac:dyDescent="0.35">
      <c r="M1935" s="2"/>
    </row>
    <row r="1936" spans="13:13" x14ac:dyDescent="0.35">
      <c r="M1936" s="2"/>
    </row>
    <row r="1937" spans="13:13" x14ac:dyDescent="0.35">
      <c r="M1937" s="2"/>
    </row>
    <row r="1938" spans="13:13" x14ac:dyDescent="0.35">
      <c r="M1938" s="2"/>
    </row>
    <row r="1939" spans="13:13" x14ac:dyDescent="0.35">
      <c r="M1939" s="2"/>
    </row>
    <row r="1940" spans="13:13" x14ac:dyDescent="0.35">
      <c r="M1940" s="2"/>
    </row>
    <row r="1941" spans="13:13" x14ac:dyDescent="0.35">
      <c r="M1941" s="2"/>
    </row>
    <row r="1942" spans="13:13" x14ac:dyDescent="0.35">
      <c r="M1942" s="2"/>
    </row>
    <row r="1943" spans="13:13" x14ac:dyDescent="0.35">
      <c r="M1943" s="2"/>
    </row>
    <row r="1944" spans="13:13" x14ac:dyDescent="0.35">
      <c r="M1944" s="2"/>
    </row>
    <row r="1945" spans="13:13" x14ac:dyDescent="0.35">
      <c r="M1945" s="2"/>
    </row>
    <row r="1946" spans="13:13" x14ac:dyDescent="0.35">
      <c r="M1946" s="2"/>
    </row>
    <row r="1947" spans="13:13" x14ac:dyDescent="0.35">
      <c r="M1947" s="2"/>
    </row>
    <row r="1948" spans="13:13" x14ac:dyDescent="0.35">
      <c r="M1948" s="2"/>
    </row>
    <row r="1949" spans="13:13" x14ac:dyDescent="0.35">
      <c r="M1949" s="2"/>
    </row>
    <row r="1950" spans="13:13" x14ac:dyDescent="0.35">
      <c r="M1950" s="2"/>
    </row>
    <row r="1951" spans="13:13" x14ac:dyDescent="0.35">
      <c r="M1951" s="2"/>
    </row>
    <row r="1952" spans="13:13" x14ac:dyDescent="0.35">
      <c r="M1952" s="2"/>
    </row>
    <row r="1953" spans="13:13" x14ac:dyDescent="0.35">
      <c r="M1953" s="2"/>
    </row>
    <row r="1954" spans="13:13" x14ac:dyDescent="0.35">
      <c r="M1954" s="2"/>
    </row>
    <row r="1955" spans="13:13" x14ac:dyDescent="0.35">
      <c r="M1955" s="2"/>
    </row>
    <row r="1956" spans="13:13" x14ac:dyDescent="0.35">
      <c r="M1956" s="2"/>
    </row>
    <row r="1957" spans="13:13" x14ac:dyDescent="0.35">
      <c r="M1957" s="2"/>
    </row>
    <row r="1958" spans="13:13" x14ac:dyDescent="0.35">
      <c r="M1958" s="2"/>
    </row>
    <row r="1959" spans="13:13" x14ac:dyDescent="0.35">
      <c r="M1959" s="2"/>
    </row>
    <row r="1960" spans="13:13" x14ac:dyDescent="0.35">
      <c r="M1960" s="2"/>
    </row>
    <row r="1961" spans="13:13" x14ac:dyDescent="0.35">
      <c r="M1961" s="2"/>
    </row>
    <row r="1962" spans="13:13" x14ac:dyDescent="0.35">
      <c r="M1962" s="2"/>
    </row>
    <row r="1963" spans="13:13" x14ac:dyDescent="0.35">
      <c r="M1963" s="2"/>
    </row>
    <row r="1964" spans="13:13" x14ac:dyDescent="0.35">
      <c r="M1964" s="2"/>
    </row>
    <row r="1965" spans="13:13" x14ac:dyDescent="0.35">
      <c r="M1965" s="2"/>
    </row>
    <row r="1966" spans="13:13" x14ac:dyDescent="0.35">
      <c r="M1966" s="2"/>
    </row>
    <row r="1967" spans="13:13" x14ac:dyDescent="0.35">
      <c r="M1967" s="2"/>
    </row>
    <row r="1968" spans="13:13" x14ac:dyDescent="0.35">
      <c r="M1968" s="2"/>
    </row>
    <row r="1969" spans="13:13" x14ac:dyDescent="0.35">
      <c r="M1969" s="2"/>
    </row>
    <row r="1970" spans="13:13" x14ac:dyDescent="0.35">
      <c r="M1970" s="2"/>
    </row>
    <row r="1971" spans="13:13" x14ac:dyDescent="0.35">
      <c r="M1971" s="2"/>
    </row>
    <row r="1972" spans="13:13" x14ac:dyDescent="0.35">
      <c r="M1972" s="2"/>
    </row>
    <row r="1973" spans="13:13" x14ac:dyDescent="0.35">
      <c r="M1973" s="2"/>
    </row>
    <row r="1974" spans="13:13" x14ac:dyDescent="0.35">
      <c r="M1974" s="2"/>
    </row>
    <row r="1975" spans="13:13" x14ac:dyDescent="0.35">
      <c r="M1975" s="2"/>
    </row>
    <row r="1976" spans="13:13" x14ac:dyDescent="0.35">
      <c r="M1976" s="2"/>
    </row>
    <row r="1977" spans="13:13" x14ac:dyDescent="0.35">
      <c r="M1977" s="2"/>
    </row>
    <row r="1978" spans="13:13" x14ac:dyDescent="0.35">
      <c r="M1978" s="2"/>
    </row>
    <row r="1979" spans="13:13" x14ac:dyDescent="0.35">
      <c r="M1979" s="2"/>
    </row>
    <row r="1980" spans="13:13" x14ac:dyDescent="0.35">
      <c r="M1980" s="2"/>
    </row>
    <row r="1981" spans="13:13" x14ac:dyDescent="0.35">
      <c r="M1981" s="2"/>
    </row>
    <row r="1982" spans="13:13" x14ac:dyDescent="0.35">
      <c r="M1982" s="2"/>
    </row>
    <row r="1983" spans="13:13" x14ac:dyDescent="0.35">
      <c r="M1983" s="2"/>
    </row>
    <row r="1984" spans="13:13" x14ac:dyDescent="0.35">
      <c r="M1984" s="2"/>
    </row>
    <row r="1985" spans="13:13" x14ac:dyDescent="0.35">
      <c r="M1985" s="2"/>
    </row>
    <row r="1986" spans="13:13" x14ac:dyDescent="0.35">
      <c r="M1986" s="2"/>
    </row>
    <row r="1987" spans="13:13" x14ac:dyDescent="0.35">
      <c r="M1987" s="2"/>
    </row>
    <row r="1988" spans="13:13" x14ac:dyDescent="0.35">
      <c r="M1988" s="2"/>
    </row>
    <row r="1989" spans="13:13" x14ac:dyDescent="0.35">
      <c r="M1989" s="2"/>
    </row>
    <row r="1990" spans="13:13" x14ac:dyDescent="0.35">
      <c r="M1990" s="2"/>
    </row>
    <row r="1991" spans="13:13" x14ac:dyDescent="0.35">
      <c r="M1991" s="2"/>
    </row>
    <row r="1992" spans="13:13" x14ac:dyDescent="0.35">
      <c r="M1992" s="2"/>
    </row>
    <row r="1993" spans="13:13" x14ac:dyDescent="0.35">
      <c r="M1993" s="2"/>
    </row>
    <row r="1994" spans="13:13" x14ac:dyDescent="0.35">
      <c r="M1994" s="2"/>
    </row>
    <row r="1995" spans="13:13" x14ac:dyDescent="0.35">
      <c r="M1995" s="2"/>
    </row>
    <row r="1996" spans="13:13" x14ac:dyDescent="0.35">
      <c r="M1996" s="2"/>
    </row>
    <row r="1997" spans="13:13" x14ac:dyDescent="0.35">
      <c r="M1997" s="2"/>
    </row>
    <row r="1998" spans="13:13" x14ac:dyDescent="0.35">
      <c r="M1998" s="2"/>
    </row>
    <row r="1999" spans="13:13" x14ac:dyDescent="0.35">
      <c r="M1999" s="2"/>
    </row>
    <row r="2000" spans="13:13" x14ac:dyDescent="0.35">
      <c r="M2000" s="2"/>
    </row>
    <row r="2001" spans="13:13" x14ac:dyDescent="0.35">
      <c r="M2001" s="2"/>
    </row>
    <row r="2002" spans="13:13" x14ac:dyDescent="0.35">
      <c r="M2002" s="2"/>
    </row>
    <row r="2003" spans="13:13" x14ac:dyDescent="0.35">
      <c r="M2003" s="2"/>
    </row>
    <row r="2004" spans="13:13" x14ac:dyDescent="0.35">
      <c r="M2004" s="2"/>
    </row>
    <row r="2005" spans="13:13" x14ac:dyDescent="0.35">
      <c r="M2005" s="2"/>
    </row>
    <row r="2006" spans="13:13" x14ac:dyDescent="0.35">
      <c r="M2006" s="2"/>
    </row>
    <row r="2007" spans="13:13" x14ac:dyDescent="0.35">
      <c r="M2007" s="2"/>
    </row>
    <row r="2008" spans="13:13" x14ac:dyDescent="0.35">
      <c r="M2008" s="2"/>
    </row>
    <row r="2009" spans="13:13" x14ac:dyDescent="0.35">
      <c r="M2009" s="2"/>
    </row>
    <row r="2010" spans="13:13" x14ac:dyDescent="0.35">
      <c r="M2010" s="2"/>
    </row>
    <row r="2011" spans="13:13" x14ac:dyDescent="0.35">
      <c r="M2011" s="2"/>
    </row>
    <row r="2012" spans="13:13" x14ac:dyDescent="0.35">
      <c r="M2012" s="2"/>
    </row>
    <row r="2013" spans="13:13" x14ac:dyDescent="0.35">
      <c r="M2013" s="2"/>
    </row>
    <row r="2014" spans="13:13" x14ac:dyDescent="0.35">
      <c r="M2014" s="2"/>
    </row>
    <row r="2015" spans="13:13" x14ac:dyDescent="0.35">
      <c r="M2015" s="2"/>
    </row>
    <row r="2016" spans="13:13" x14ac:dyDescent="0.35">
      <c r="M2016" s="2"/>
    </row>
    <row r="2017" spans="13:13" x14ac:dyDescent="0.35">
      <c r="M2017" s="2"/>
    </row>
    <row r="2018" spans="13:13" x14ac:dyDescent="0.35">
      <c r="M2018" s="2"/>
    </row>
    <row r="2019" spans="13:13" x14ac:dyDescent="0.35">
      <c r="M2019" s="2"/>
    </row>
    <row r="2020" spans="13:13" x14ac:dyDescent="0.35">
      <c r="M2020" s="2"/>
    </row>
    <row r="2021" spans="13:13" x14ac:dyDescent="0.35">
      <c r="M2021" s="2"/>
    </row>
    <row r="2022" spans="13:13" x14ac:dyDescent="0.35">
      <c r="M2022" s="2"/>
    </row>
    <row r="2023" spans="13:13" x14ac:dyDescent="0.35">
      <c r="M2023" s="2"/>
    </row>
    <row r="2024" spans="13:13" x14ac:dyDescent="0.35">
      <c r="M2024" s="2"/>
    </row>
    <row r="2025" spans="13:13" x14ac:dyDescent="0.35">
      <c r="M2025" s="2"/>
    </row>
    <row r="2026" spans="13:13" x14ac:dyDescent="0.35">
      <c r="M2026" s="2"/>
    </row>
    <row r="2027" spans="13:13" x14ac:dyDescent="0.35">
      <c r="M2027" s="2"/>
    </row>
    <row r="2028" spans="13:13" x14ac:dyDescent="0.35">
      <c r="M2028" s="2"/>
    </row>
    <row r="2029" spans="13:13" x14ac:dyDescent="0.35">
      <c r="M2029" s="2"/>
    </row>
    <row r="2030" spans="13:13" x14ac:dyDescent="0.35">
      <c r="M2030" s="2"/>
    </row>
    <row r="2031" spans="13:13" x14ac:dyDescent="0.35">
      <c r="M2031" s="2"/>
    </row>
    <row r="2032" spans="13:13" x14ac:dyDescent="0.35">
      <c r="M2032" s="2"/>
    </row>
    <row r="2033" spans="13:13" x14ac:dyDescent="0.35">
      <c r="M2033" s="2"/>
    </row>
    <row r="2034" spans="13:13" x14ac:dyDescent="0.35">
      <c r="M2034" s="2"/>
    </row>
    <row r="2035" spans="13:13" x14ac:dyDescent="0.35">
      <c r="M2035" s="2"/>
    </row>
    <row r="2036" spans="13:13" x14ac:dyDescent="0.35">
      <c r="M2036" s="2"/>
    </row>
    <row r="2037" spans="13:13" x14ac:dyDescent="0.35">
      <c r="M2037" s="2"/>
    </row>
    <row r="2038" spans="13:13" x14ac:dyDescent="0.35">
      <c r="M2038" s="2"/>
    </row>
    <row r="2039" spans="13:13" x14ac:dyDescent="0.35">
      <c r="M2039" s="2"/>
    </row>
    <row r="2040" spans="13:13" x14ac:dyDescent="0.35">
      <c r="M2040" s="2"/>
    </row>
    <row r="2041" spans="13:13" x14ac:dyDescent="0.35">
      <c r="M2041" s="2"/>
    </row>
    <row r="2042" spans="13:13" x14ac:dyDescent="0.35">
      <c r="M2042" s="2"/>
    </row>
    <row r="2043" spans="13:13" x14ac:dyDescent="0.35">
      <c r="M2043" s="2"/>
    </row>
    <row r="2044" spans="13:13" x14ac:dyDescent="0.35">
      <c r="M2044" s="2"/>
    </row>
    <row r="2045" spans="13:13" x14ac:dyDescent="0.35">
      <c r="M2045" s="2"/>
    </row>
    <row r="2046" spans="13:13" x14ac:dyDescent="0.35">
      <c r="M2046" s="2"/>
    </row>
    <row r="2047" spans="13:13" x14ac:dyDescent="0.35">
      <c r="M2047" s="2"/>
    </row>
    <row r="2048" spans="13:13" x14ac:dyDescent="0.35">
      <c r="M2048" s="2"/>
    </row>
    <row r="2049" spans="13:13" x14ac:dyDescent="0.35">
      <c r="M2049" s="2"/>
    </row>
    <row r="2050" spans="13:13" x14ac:dyDescent="0.35">
      <c r="M2050" s="2"/>
    </row>
    <row r="2051" spans="13:13" x14ac:dyDescent="0.35">
      <c r="M2051" s="2"/>
    </row>
    <row r="2052" spans="13:13" x14ac:dyDescent="0.35">
      <c r="M2052" s="2"/>
    </row>
    <row r="2053" spans="13:13" x14ac:dyDescent="0.35">
      <c r="M2053" s="2"/>
    </row>
    <row r="2054" spans="13:13" x14ac:dyDescent="0.35">
      <c r="M2054" s="2"/>
    </row>
    <row r="2055" spans="13:13" x14ac:dyDescent="0.35">
      <c r="M2055" s="2"/>
    </row>
    <row r="2056" spans="13:13" x14ac:dyDescent="0.35">
      <c r="M2056" s="2"/>
    </row>
    <row r="2057" spans="13:13" x14ac:dyDescent="0.35">
      <c r="M2057" s="2"/>
    </row>
    <row r="2058" spans="13:13" x14ac:dyDescent="0.35">
      <c r="M2058" s="2"/>
    </row>
    <row r="2059" spans="13:13" x14ac:dyDescent="0.35">
      <c r="M2059" s="2"/>
    </row>
    <row r="2060" spans="13:13" x14ac:dyDescent="0.35">
      <c r="M2060" s="2"/>
    </row>
    <row r="2061" spans="13:13" x14ac:dyDescent="0.35">
      <c r="M2061" s="2"/>
    </row>
    <row r="2062" spans="13:13" x14ac:dyDescent="0.35">
      <c r="M2062" s="2"/>
    </row>
    <row r="2063" spans="13:13" x14ac:dyDescent="0.35">
      <c r="M2063" s="2"/>
    </row>
    <row r="2064" spans="13:13" x14ac:dyDescent="0.35">
      <c r="M2064" s="2"/>
    </row>
    <row r="2065" spans="13:13" x14ac:dyDescent="0.35">
      <c r="M2065" s="2"/>
    </row>
    <row r="2066" spans="13:13" x14ac:dyDescent="0.35">
      <c r="M2066" s="2"/>
    </row>
    <row r="2067" spans="13:13" x14ac:dyDescent="0.35">
      <c r="M2067" s="2"/>
    </row>
    <row r="2068" spans="13:13" x14ac:dyDescent="0.35">
      <c r="M2068" s="2"/>
    </row>
    <row r="2069" spans="13:13" x14ac:dyDescent="0.35">
      <c r="M2069" s="2"/>
    </row>
    <row r="2070" spans="13:13" x14ac:dyDescent="0.35">
      <c r="M2070" s="2"/>
    </row>
    <row r="2071" spans="13:13" x14ac:dyDescent="0.35">
      <c r="M2071" s="2"/>
    </row>
    <row r="2072" spans="13:13" x14ac:dyDescent="0.35">
      <c r="M2072" s="2"/>
    </row>
    <row r="2073" spans="13:13" x14ac:dyDescent="0.35">
      <c r="M2073" s="2"/>
    </row>
    <row r="2074" spans="13:13" x14ac:dyDescent="0.35">
      <c r="M2074" s="2"/>
    </row>
    <row r="2075" spans="13:13" x14ac:dyDescent="0.35">
      <c r="M2075" s="2"/>
    </row>
    <row r="2076" spans="13:13" x14ac:dyDescent="0.35">
      <c r="M2076" s="2"/>
    </row>
    <row r="2077" spans="13:13" x14ac:dyDescent="0.35">
      <c r="M2077" s="2"/>
    </row>
    <row r="2078" spans="13:13" x14ac:dyDescent="0.35">
      <c r="M2078" s="2"/>
    </row>
    <row r="2079" spans="13:13" x14ac:dyDescent="0.35">
      <c r="M2079" s="2"/>
    </row>
    <row r="2080" spans="13:13" x14ac:dyDescent="0.35">
      <c r="M2080" s="2"/>
    </row>
    <row r="2081" spans="13:13" x14ac:dyDescent="0.35">
      <c r="M2081" s="2"/>
    </row>
    <row r="2082" spans="13:13" x14ac:dyDescent="0.35">
      <c r="M2082" s="2"/>
    </row>
    <row r="2083" spans="13:13" x14ac:dyDescent="0.35">
      <c r="M2083" s="2"/>
    </row>
    <row r="2084" spans="13:13" x14ac:dyDescent="0.35">
      <c r="M2084" s="2"/>
    </row>
    <row r="2085" spans="13:13" x14ac:dyDescent="0.35">
      <c r="M2085" s="2"/>
    </row>
    <row r="2086" spans="13:13" x14ac:dyDescent="0.35">
      <c r="M2086" s="2"/>
    </row>
    <row r="2087" spans="13:13" x14ac:dyDescent="0.35">
      <c r="M2087" s="2"/>
    </row>
    <row r="2088" spans="13:13" x14ac:dyDescent="0.35">
      <c r="M2088" s="2"/>
    </row>
    <row r="2089" spans="13:13" x14ac:dyDescent="0.35">
      <c r="M2089" s="2"/>
    </row>
    <row r="2090" spans="13:13" x14ac:dyDescent="0.35">
      <c r="M2090" s="2"/>
    </row>
    <row r="2091" spans="13:13" x14ac:dyDescent="0.35">
      <c r="M2091" s="2"/>
    </row>
    <row r="2092" spans="13:13" x14ac:dyDescent="0.35">
      <c r="M2092" s="2"/>
    </row>
    <row r="2093" spans="13:13" x14ac:dyDescent="0.35">
      <c r="M2093" s="2"/>
    </row>
    <row r="2094" spans="13:13" x14ac:dyDescent="0.35">
      <c r="M2094" s="2"/>
    </row>
    <row r="2095" spans="13:13" x14ac:dyDescent="0.35">
      <c r="M2095" s="2"/>
    </row>
    <row r="2096" spans="13:13" x14ac:dyDescent="0.35">
      <c r="M2096" s="2"/>
    </row>
    <row r="2097" spans="13:13" x14ac:dyDescent="0.35">
      <c r="M2097" s="2"/>
    </row>
    <row r="2098" spans="13:13" x14ac:dyDescent="0.35">
      <c r="M2098" s="2"/>
    </row>
    <row r="2099" spans="13:13" x14ac:dyDescent="0.35">
      <c r="M2099" s="2"/>
    </row>
    <row r="2100" spans="13:13" x14ac:dyDescent="0.35">
      <c r="M2100" s="2"/>
    </row>
    <row r="2101" spans="13:13" x14ac:dyDescent="0.35">
      <c r="M2101" s="2"/>
    </row>
    <row r="2102" spans="13:13" x14ac:dyDescent="0.35">
      <c r="M2102" s="2"/>
    </row>
    <row r="2103" spans="13:13" x14ac:dyDescent="0.35">
      <c r="M2103" s="2"/>
    </row>
    <row r="2104" spans="13:13" x14ac:dyDescent="0.35">
      <c r="M2104" s="2"/>
    </row>
    <row r="2105" spans="13:13" x14ac:dyDescent="0.35">
      <c r="M2105" s="2"/>
    </row>
    <row r="2106" spans="13:13" x14ac:dyDescent="0.35">
      <c r="M2106" s="2"/>
    </row>
    <row r="2107" spans="13:13" x14ac:dyDescent="0.35">
      <c r="M2107" s="2"/>
    </row>
    <row r="2108" spans="13:13" x14ac:dyDescent="0.35">
      <c r="M2108" s="2"/>
    </row>
    <row r="2109" spans="13:13" x14ac:dyDescent="0.35">
      <c r="M2109" s="2"/>
    </row>
    <row r="2110" spans="13:13" x14ac:dyDescent="0.35">
      <c r="M2110" s="2"/>
    </row>
    <row r="2111" spans="13:13" x14ac:dyDescent="0.35">
      <c r="M2111" s="2"/>
    </row>
    <row r="2112" spans="13:13" x14ac:dyDescent="0.35">
      <c r="M2112" s="2"/>
    </row>
    <row r="2113" spans="13:13" x14ac:dyDescent="0.35">
      <c r="M2113" s="2"/>
    </row>
    <row r="2114" spans="13:13" x14ac:dyDescent="0.35">
      <c r="M2114" s="2"/>
    </row>
    <row r="2115" spans="13:13" x14ac:dyDescent="0.35">
      <c r="M2115" s="2"/>
    </row>
    <row r="2116" spans="13:13" x14ac:dyDescent="0.35">
      <c r="M2116" s="2"/>
    </row>
    <row r="2117" spans="13:13" x14ac:dyDescent="0.35">
      <c r="M2117" s="2"/>
    </row>
    <row r="2118" spans="13:13" x14ac:dyDescent="0.35">
      <c r="M2118" s="2"/>
    </row>
    <row r="2119" spans="13:13" x14ac:dyDescent="0.35">
      <c r="M2119" s="2"/>
    </row>
    <row r="2120" spans="13:13" x14ac:dyDescent="0.35">
      <c r="M2120" s="2"/>
    </row>
    <row r="2121" spans="13:13" x14ac:dyDescent="0.35">
      <c r="M2121" s="2"/>
    </row>
    <row r="2122" spans="13:13" x14ac:dyDescent="0.35">
      <c r="M2122" s="2"/>
    </row>
    <row r="2123" spans="13:13" x14ac:dyDescent="0.35">
      <c r="M2123" s="2"/>
    </row>
    <row r="2124" spans="13:13" x14ac:dyDescent="0.35">
      <c r="M2124" s="2"/>
    </row>
    <row r="2125" spans="13:13" x14ac:dyDescent="0.35">
      <c r="M2125" s="2"/>
    </row>
    <row r="2126" spans="13:13" x14ac:dyDescent="0.35">
      <c r="M2126" s="2"/>
    </row>
    <row r="2127" spans="13:13" x14ac:dyDescent="0.35">
      <c r="M2127" s="2"/>
    </row>
    <row r="2128" spans="13:13" x14ac:dyDescent="0.35">
      <c r="M2128" s="2"/>
    </row>
    <row r="2129" spans="13:13" x14ac:dyDescent="0.35">
      <c r="M2129" s="2"/>
    </row>
    <row r="2130" spans="13:13" x14ac:dyDescent="0.35">
      <c r="M2130" s="2"/>
    </row>
    <row r="2131" spans="13:13" x14ac:dyDescent="0.35">
      <c r="M2131" s="2"/>
    </row>
    <row r="2132" spans="13:13" x14ac:dyDescent="0.35">
      <c r="M2132" s="2"/>
    </row>
    <row r="2133" spans="13:13" x14ac:dyDescent="0.35">
      <c r="M2133" s="2"/>
    </row>
    <row r="2134" spans="13:13" x14ac:dyDescent="0.35">
      <c r="M2134" s="2"/>
    </row>
    <row r="2135" spans="13:13" x14ac:dyDescent="0.35">
      <c r="M2135" s="2"/>
    </row>
    <row r="2136" spans="13:13" x14ac:dyDescent="0.35">
      <c r="M2136" s="2"/>
    </row>
    <row r="2137" spans="13:13" x14ac:dyDescent="0.35">
      <c r="M2137" s="2"/>
    </row>
    <row r="2138" spans="13:13" x14ac:dyDescent="0.35">
      <c r="M2138" s="2"/>
    </row>
    <row r="2139" spans="13:13" x14ac:dyDescent="0.35">
      <c r="M2139" s="2"/>
    </row>
    <row r="2140" spans="13:13" x14ac:dyDescent="0.35">
      <c r="M2140" s="2"/>
    </row>
    <row r="2141" spans="13:13" x14ac:dyDescent="0.35">
      <c r="M2141" s="2"/>
    </row>
    <row r="2142" spans="13:13" x14ac:dyDescent="0.35">
      <c r="M2142" s="2"/>
    </row>
    <row r="2143" spans="13:13" x14ac:dyDescent="0.35">
      <c r="M2143" s="2"/>
    </row>
    <row r="2144" spans="13:13" x14ac:dyDescent="0.35">
      <c r="M2144" s="2"/>
    </row>
    <row r="2145" spans="13:13" x14ac:dyDescent="0.35">
      <c r="M2145" s="2"/>
    </row>
    <row r="2146" spans="13:13" x14ac:dyDescent="0.35">
      <c r="M2146" s="2"/>
    </row>
    <row r="2147" spans="13:13" x14ac:dyDescent="0.35">
      <c r="M2147" s="2"/>
    </row>
    <row r="2148" spans="13:13" x14ac:dyDescent="0.35">
      <c r="M2148" s="2"/>
    </row>
    <row r="2149" spans="13:13" x14ac:dyDescent="0.35">
      <c r="M2149" s="2"/>
    </row>
    <row r="2150" spans="13:13" x14ac:dyDescent="0.35">
      <c r="M2150" s="2"/>
    </row>
    <row r="2151" spans="13:13" x14ac:dyDescent="0.35">
      <c r="M2151" s="2"/>
    </row>
    <row r="2152" spans="13:13" x14ac:dyDescent="0.35">
      <c r="M2152" s="2"/>
    </row>
    <row r="2153" spans="13:13" x14ac:dyDescent="0.35">
      <c r="M2153" s="2"/>
    </row>
    <row r="2154" spans="13:13" x14ac:dyDescent="0.35">
      <c r="M2154" s="2"/>
    </row>
    <row r="2155" spans="13:13" x14ac:dyDescent="0.35">
      <c r="M2155" s="2"/>
    </row>
    <row r="2156" spans="13:13" x14ac:dyDescent="0.35">
      <c r="M2156" s="2"/>
    </row>
    <row r="2157" spans="13:13" x14ac:dyDescent="0.35">
      <c r="M2157" s="2"/>
    </row>
    <row r="2158" spans="13:13" x14ac:dyDescent="0.35">
      <c r="M2158" s="2"/>
    </row>
    <row r="2159" spans="13:13" x14ac:dyDescent="0.35">
      <c r="M2159" s="2"/>
    </row>
    <row r="2160" spans="13:13" x14ac:dyDescent="0.35">
      <c r="M2160" s="2"/>
    </row>
    <row r="2161" spans="13:13" x14ac:dyDescent="0.35">
      <c r="M2161" s="2"/>
    </row>
    <row r="2162" spans="13:13" x14ac:dyDescent="0.35">
      <c r="M2162" s="2"/>
    </row>
    <row r="2163" spans="13:13" x14ac:dyDescent="0.35">
      <c r="M2163" s="2"/>
    </row>
    <row r="2164" spans="13:13" x14ac:dyDescent="0.35">
      <c r="M2164" s="2"/>
    </row>
    <row r="2165" spans="13:13" x14ac:dyDescent="0.35">
      <c r="M2165" s="2"/>
    </row>
    <row r="2166" spans="13:13" x14ac:dyDescent="0.35">
      <c r="M2166" s="2"/>
    </row>
    <row r="2167" spans="13:13" x14ac:dyDescent="0.35">
      <c r="M2167" s="2"/>
    </row>
    <row r="2168" spans="13:13" x14ac:dyDescent="0.35">
      <c r="M2168" s="2"/>
    </row>
    <row r="2169" spans="13:13" x14ac:dyDescent="0.35">
      <c r="M2169" s="2"/>
    </row>
    <row r="2170" spans="13:13" x14ac:dyDescent="0.35">
      <c r="M2170" s="2"/>
    </row>
    <row r="2171" spans="13:13" x14ac:dyDescent="0.35">
      <c r="M2171" s="2"/>
    </row>
    <row r="2172" spans="13:13" x14ac:dyDescent="0.35">
      <c r="M2172" s="2"/>
    </row>
    <row r="2173" spans="13:13" x14ac:dyDescent="0.35">
      <c r="M2173" s="2"/>
    </row>
    <row r="2174" spans="13:13" x14ac:dyDescent="0.35">
      <c r="M2174" s="2"/>
    </row>
    <row r="2175" spans="13:13" x14ac:dyDescent="0.35">
      <c r="M2175" s="2"/>
    </row>
    <row r="2176" spans="13:13" x14ac:dyDescent="0.35">
      <c r="M2176" s="2"/>
    </row>
    <row r="2177" spans="13:13" x14ac:dyDescent="0.35">
      <c r="M2177" s="2"/>
    </row>
    <row r="2178" spans="13:13" x14ac:dyDescent="0.35">
      <c r="M2178" s="2"/>
    </row>
    <row r="2179" spans="13:13" x14ac:dyDescent="0.35">
      <c r="M2179" s="2"/>
    </row>
    <row r="2180" spans="13:13" x14ac:dyDescent="0.35">
      <c r="M2180" s="2"/>
    </row>
    <row r="2181" spans="13:13" x14ac:dyDescent="0.35">
      <c r="M2181" s="2"/>
    </row>
    <row r="2182" spans="13:13" x14ac:dyDescent="0.35">
      <c r="M2182" s="2"/>
    </row>
    <row r="2183" spans="13:13" x14ac:dyDescent="0.35">
      <c r="M2183" s="2"/>
    </row>
    <row r="2184" spans="13:13" x14ac:dyDescent="0.35">
      <c r="M2184" s="2"/>
    </row>
    <row r="2185" spans="13:13" x14ac:dyDescent="0.35">
      <c r="M2185" s="2"/>
    </row>
    <row r="2186" spans="13:13" x14ac:dyDescent="0.35">
      <c r="M2186" s="2"/>
    </row>
    <row r="2187" spans="13:13" x14ac:dyDescent="0.35">
      <c r="M2187" s="2"/>
    </row>
    <row r="2188" spans="13:13" x14ac:dyDescent="0.35">
      <c r="M2188" s="2"/>
    </row>
    <row r="2189" spans="13:13" x14ac:dyDescent="0.35">
      <c r="M2189" s="2"/>
    </row>
    <row r="2190" spans="13:13" x14ac:dyDescent="0.35">
      <c r="M2190" s="2"/>
    </row>
    <row r="2191" spans="13:13" x14ac:dyDescent="0.35">
      <c r="M2191" s="2"/>
    </row>
    <row r="2192" spans="13:13" x14ac:dyDescent="0.35">
      <c r="M2192" s="2"/>
    </row>
    <row r="2193" spans="13:13" x14ac:dyDescent="0.35">
      <c r="M2193" s="2"/>
    </row>
    <row r="2194" spans="13:13" x14ac:dyDescent="0.35">
      <c r="M2194" s="2"/>
    </row>
    <row r="2195" spans="13:13" x14ac:dyDescent="0.35">
      <c r="M2195" s="2"/>
    </row>
    <row r="2196" spans="13:13" x14ac:dyDescent="0.35">
      <c r="M2196" s="2"/>
    </row>
    <row r="2197" spans="13:13" x14ac:dyDescent="0.35">
      <c r="M2197" s="2"/>
    </row>
    <row r="2198" spans="13:13" x14ac:dyDescent="0.35">
      <c r="M2198" s="2"/>
    </row>
    <row r="2199" spans="13:13" x14ac:dyDescent="0.35">
      <c r="M2199" s="2"/>
    </row>
    <row r="2200" spans="13:13" x14ac:dyDescent="0.35">
      <c r="M2200" s="2"/>
    </row>
    <row r="2201" spans="13:13" x14ac:dyDescent="0.35">
      <c r="M2201" s="2"/>
    </row>
    <row r="2202" spans="13:13" x14ac:dyDescent="0.35">
      <c r="M2202" s="2"/>
    </row>
    <row r="2203" spans="13:13" x14ac:dyDescent="0.35">
      <c r="M2203" s="2"/>
    </row>
    <row r="2204" spans="13:13" x14ac:dyDescent="0.35">
      <c r="M2204" s="2"/>
    </row>
    <row r="2205" spans="13:13" x14ac:dyDescent="0.35">
      <c r="M2205" s="2"/>
    </row>
    <row r="2206" spans="13:13" x14ac:dyDescent="0.35">
      <c r="M2206" s="2"/>
    </row>
    <row r="2207" spans="13:13" x14ac:dyDescent="0.35">
      <c r="M2207" s="2"/>
    </row>
    <row r="2208" spans="13:13" x14ac:dyDescent="0.35">
      <c r="M2208" s="2"/>
    </row>
    <row r="2209" spans="13:13" x14ac:dyDescent="0.35">
      <c r="M2209" s="2"/>
    </row>
    <row r="2210" spans="13:13" x14ac:dyDescent="0.35">
      <c r="M2210" s="2"/>
    </row>
    <row r="2211" spans="13:13" x14ac:dyDescent="0.35">
      <c r="M2211" s="2"/>
    </row>
    <row r="2212" spans="13:13" x14ac:dyDescent="0.35">
      <c r="M2212" s="2"/>
    </row>
    <row r="2213" spans="13:13" x14ac:dyDescent="0.35">
      <c r="M2213" s="2"/>
    </row>
    <row r="2214" spans="13:13" x14ac:dyDescent="0.35">
      <c r="M2214" s="2"/>
    </row>
    <row r="2215" spans="13:13" x14ac:dyDescent="0.35">
      <c r="M2215" s="2"/>
    </row>
    <row r="2216" spans="13:13" x14ac:dyDescent="0.35">
      <c r="M2216" s="2"/>
    </row>
    <row r="2217" spans="13:13" x14ac:dyDescent="0.35">
      <c r="M2217" s="2"/>
    </row>
    <row r="2218" spans="13:13" x14ac:dyDescent="0.35">
      <c r="M2218" s="2"/>
    </row>
    <row r="2219" spans="13:13" x14ac:dyDescent="0.35">
      <c r="M2219" s="2"/>
    </row>
    <row r="2220" spans="13:13" x14ac:dyDescent="0.35">
      <c r="M2220" s="2"/>
    </row>
    <row r="2221" spans="13:13" x14ac:dyDescent="0.35">
      <c r="M2221" s="2"/>
    </row>
    <row r="2222" spans="13:13" x14ac:dyDescent="0.35">
      <c r="M2222" s="2"/>
    </row>
    <row r="2223" spans="13:13" x14ac:dyDescent="0.35">
      <c r="M2223" s="2"/>
    </row>
    <row r="2224" spans="13:13" x14ac:dyDescent="0.35">
      <c r="M2224" s="2"/>
    </row>
    <row r="2225" spans="13:13" x14ac:dyDescent="0.35">
      <c r="M2225" s="2"/>
    </row>
    <row r="2226" spans="13:13" x14ac:dyDescent="0.35">
      <c r="M2226" s="2"/>
    </row>
    <row r="2227" spans="13:13" x14ac:dyDescent="0.35">
      <c r="M2227" s="2"/>
    </row>
    <row r="2228" spans="13:13" x14ac:dyDescent="0.35">
      <c r="M2228" s="2"/>
    </row>
    <row r="2229" spans="13:13" x14ac:dyDescent="0.35">
      <c r="M2229" s="2"/>
    </row>
    <row r="2230" spans="13:13" x14ac:dyDescent="0.35">
      <c r="M2230" s="2"/>
    </row>
    <row r="2231" spans="13:13" x14ac:dyDescent="0.35">
      <c r="M2231" s="2"/>
    </row>
    <row r="2232" spans="13:13" x14ac:dyDescent="0.35">
      <c r="M2232" s="2"/>
    </row>
    <row r="2233" spans="13:13" x14ac:dyDescent="0.35">
      <c r="M2233" s="2"/>
    </row>
    <row r="2234" spans="13:13" x14ac:dyDescent="0.35">
      <c r="M2234" s="2"/>
    </row>
    <row r="2235" spans="13:13" x14ac:dyDescent="0.35">
      <c r="M2235" s="2"/>
    </row>
    <row r="2236" spans="13:13" x14ac:dyDescent="0.35">
      <c r="M2236" s="2"/>
    </row>
    <row r="2237" spans="13:13" x14ac:dyDescent="0.35">
      <c r="M2237" s="2"/>
    </row>
    <row r="2238" spans="13:13" x14ac:dyDescent="0.35">
      <c r="M2238" s="2"/>
    </row>
    <row r="2239" spans="13:13" x14ac:dyDescent="0.35">
      <c r="M2239" s="2"/>
    </row>
    <row r="2240" spans="13:13" x14ac:dyDescent="0.35">
      <c r="M2240" s="2"/>
    </row>
    <row r="2241" spans="13:13" x14ac:dyDescent="0.35">
      <c r="M2241" s="2"/>
    </row>
    <row r="2242" spans="13:13" x14ac:dyDescent="0.35">
      <c r="M2242" s="2"/>
    </row>
    <row r="2243" spans="13:13" x14ac:dyDescent="0.35">
      <c r="M2243" s="2"/>
    </row>
    <row r="2244" spans="13:13" x14ac:dyDescent="0.35">
      <c r="M2244" s="2"/>
    </row>
    <row r="2245" spans="13:13" x14ac:dyDescent="0.35">
      <c r="M2245" s="2"/>
    </row>
    <row r="2246" spans="13:13" x14ac:dyDescent="0.35">
      <c r="M2246" s="2"/>
    </row>
    <row r="2247" spans="13:13" x14ac:dyDescent="0.35">
      <c r="M2247" s="2"/>
    </row>
    <row r="2248" spans="13:13" x14ac:dyDescent="0.35">
      <c r="M2248" s="2"/>
    </row>
    <row r="2249" spans="13:13" x14ac:dyDescent="0.35">
      <c r="M2249" s="2"/>
    </row>
    <row r="2250" spans="13:13" x14ac:dyDescent="0.35">
      <c r="M2250" s="2"/>
    </row>
    <row r="2251" spans="13:13" x14ac:dyDescent="0.35">
      <c r="M2251" s="2"/>
    </row>
    <row r="2252" spans="13:13" x14ac:dyDescent="0.35">
      <c r="M2252" s="2"/>
    </row>
    <row r="2253" spans="13:13" x14ac:dyDescent="0.35">
      <c r="M2253" s="2"/>
    </row>
    <row r="2254" spans="13:13" x14ac:dyDescent="0.35">
      <c r="M2254" s="2"/>
    </row>
    <row r="2255" spans="13:13" x14ac:dyDescent="0.35">
      <c r="M2255" s="2"/>
    </row>
    <row r="2256" spans="13:13" x14ac:dyDescent="0.35">
      <c r="M2256" s="2"/>
    </row>
    <row r="2257" spans="13:13" x14ac:dyDescent="0.35">
      <c r="M2257" s="2"/>
    </row>
    <row r="2258" spans="13:13" x14ac:dyDescent="0.35">
      <c r="M2258" s="2"/>
    </row>
    <row r="2259" spans="13:13" x14ac:dyDescent="0.35">
      <c r="M2259" s="2"/>
    </row>
    <row r="2260" spans="13:13" x14ac:dyDescent="0.35">
      <c r="M2260" s="2"/>
    </row>
    <row r="2261" spans="13:13" x14ac:dyDescent="0.35">
      <c r="M2261" s="2"/>
    </row>
    <row r="2262" spans="13:13" x14ac:dyDescent="0.35">
      <c r="M2262" s="2"/>
    </row>
    <row r="2263" spans="13:13" x14ac:dyDescent="0.35">
      <c r="M2263" s="2"/>
    </row>
    <row r="2264" spans="13:13" x14ac:dyDescent="0.35">
      <c r="M2264" s="2"/>
    </row>
    <row r="2265" spans="13:13" x14ac:dyDescent="0.35">
      <c r="M2265" s="2"/>
    </row>
    <row r="2266" spans="13:13" x14ac:dyDescent="0.35">
      <c r="M2266" s="2"/>
    </row>
    <row r="2267" spans="13:13" x14ac:dyDescent="0.35">
      <c r="M2267" s="2"/>
    </row>
    <row r="2268" spans="13:13" x14ac:dyDescent="0.35">
      <c r="M2268" s="2"/>
    </row>
    <row r="2269" spans="13:13" x14ac:dyDescent="0.35">
      <c r="M2269" s="2"/>
    </row>
    <row r="2270" spans="13:13" x14ac:dyDescent="0.35">
      <c r="M2270" s="2"/>
    </row>
    <row r="2271" spans="13:13" x14ac:dyDescent="0.35">
      <c r="M2271" s="2"/>
    </row>
    <row r="2272" spans="13:13" x14ac:dyDescent="0.35">
      <c r="M2272" s="2"/>
    </row>
    <row r="2273" spans="13:13" x14ac:dyDescent="0.35">
      <c r="M2273" s="2"/>
    </row>
    <row r="2274" spans="13:13" x14ac:dyDescent="0.35">
      <c r="M2274" s="2"/>
    </row>
    <row r="2275" spans="13:13" x14ac:dyDescent="0.35">
      <c r="M2275" s="2"/>
    </row>
    <row r="2276" spans="13:13" x14ac:dyDescent="0.35">
      <c r="M2276" s="2"/>
    </row>
    <row r="2277" spans="13:13" x14ac:dyDescent="0.35">
      <c r="M2277" s="2"/>
    </row>
    <row r="2278" spans="13:13" x14ac:dyDescent="0.35">
      <c r="M2278" s="2"/>
    </row>
    <row r="2279" spans="13:13" x14ac:dyDescent="0.35">
      <c r="M2279" s="2"/>
    </row>
    <row r="2280" spans="13:13" x14ac:dyDescent="0.35">
      <c r="M2280" s="2"/>
    </row>
    <row r="2281" spans="13:13" x14ac:dyDescent="0.35">
      <c r="M2281" s="2"/>
    </row>
    <row r="2282" spans="13:13" x14ac:dyDescent="0.35">
      <c r="M2282" s="2"/>
    </row>
    <row r="2283" spans="13:13" x14ac:dyDescent="0.35">
      <c r="M2283" s="2"/>
    </row>
    <row r="2284" spans="13:13" x14ac:dyDescent="0.35">
      <c r="M2284" s="2"/>
    </row>
    <row r="2285" spans="13:13" x14ac:dyDescent="0.35">
      <c r="M2285" s="2"/>
    </row>
    <row r="2286" spans="13:13" x14ac:dyDescent="0.35">
      <c r="M2286" s="2"/>
    </row>
    <row r="2287" spans="13:13" x14ac:dyDescent="0.35">
      <c r="M2287" s="2"/>
    </row>
    <row r="2288" spans="13:13" x14ac:dyDescent="0.35">
      <c r="M2288" s="2"/>
    </row>
    <row r="2289" spans="13:13" x14ac:dyDescent="0.35">
      <c r="M2289" s="2"/>
    </row>
    <row r="2290" spans="13:13" x14ac:dyDescent="0.35">
      <c r="M2290" s="2"/>
    </row>
    <row r="2291" spans="13:13" x14ac:dyDescent="0.35">
      <c r="M2291" s="2"/>
    </row>
    <row r="2292" spans="13:13" x14ac:dyDescent="0.35">
      <c r="M2292" s="2"/>
    </row>
    <row r="2293" spans="13:13" x14ac:dyDescent="0.35">
      <c r="M2293" s="2"/>
    </row>
    <row r="2294" spans="13:13" x14ac:dyDescent="0.35">
      <c r="M2294" s="2"/>
    </row>
    <row r="2295" spans="13:13" x14ac:dyDescent="0.35">
      <c r="M2295" s="2"/>
    </row>
    <row r="2296" spans="13:13" x14ac:dyDescent="0.35">
      <c r="M2296" s="2"/>
    </row>
    <row r="2297" spans="13:13" x14ac:dyDescent="0.35">
      <c r="M2297" s="2"/>
    </row>
    <row r="2298" spans="13:13" x14ac:dyDescent="0.35">
      <c r="M2298" s="2"/>
    </row>
    <row r="2299" spans="13:13" x14ac:dyDescent="0.35">
      <c r="M2299" s="2"/>
    </row>
    <row r="2300" spans="13:13" x14ac:dyDescent="0.35">
      <c r="M2300" s="2"/>
    </row>
    <row r="2301" spans="13:13" x14ac:dyDescent="0.35">
      <c r="M2301" s="2"/>
    </row>
    <row r="2302" spans="13:13" x14ac:dyDescent="0.35">
      <c r="M2302" s="2"/>
    </row>
    <row r="2303" spans="13:13" x14ac:dyDescent="0.35">
      <c r="M2303" s="2"/>
    </row>
    <row r="2304" spans="13:13" x14ac:dyDescent="0.35">
      <c r="M2304" s="2"/>
    </row>
    <row r="2305" spans="13:13" x14ac:dyDescent="0.35">
      <c r="M2305" s="2"/>
    </row>
    <row r="2306" spans="13:13" x14ac:dyDescent="0.35">
      <c r="M2306" s="2"/>
    </row>
    <row r="2307" spans="13:13" x14ac:dyDescent="0.35">
      <c r="M2307" s="2"/>
    </row>
    <row r="2308" spans="13:13" x14ac:dyDescent="0.35">
      <c r="M2308" s="2"/>
    </row>
    <row r="2309" spans="13:13" x14ac:dyDescent="0.35">
      <c r="M2309" s="2"/>
    </row>
    <row r="2310" spans="13:13" x14ac:dyDescent="0.35">
      <c r="M2310" s="2"/>
    </row>
    <row r="2311" spans="13:13" x14ac:dyDescent="0.35">
      <c r="M2311" s="2"/>
    </row>
    <row r="2312" spans="13:13" x14ac:dyDescent="0.35">
      <c r="M2312" s="2"/>
    </row>
    <row r="2313" spans="13:13" x14ac:dyDescent="0.35">
      <c r="M2313" s="2"/>
    </row>
    <row r="2314" spans="13:13" x14ac:dyDescent="0.35">
      <c r="M2314" s="2"/>
    </row>
    <row r="2315" spans="13:13" x14ac:dyDescent="0.35">
      <c r="M2315" s="2"/>
    </row>
    <row r="2316" spans="13:13" x14ac:dyDescent="0.35">
      <c r="M2316" s="2"/>
    </row>
    <row r="2317" spans="13:13" x14ac:dyDescent="0.35">
      <c r="M2317" s="2"/>
    </row>
    <row r="2318" spans="13:13" x14ac:dyDescent="0.35">
      <c r="M2318" s="2"/>
    </row>
    <row r="2319" spans="13:13" x14ac:dyDescent="0.35">
      <c r="M2319" s="2"/>
    </row>
    <row r="2320" spans="13:13" x14ac:dyDescent="0.35">
      <c r="M2320" s="2"/>
    </row>
    <row r="2321" spans="13:13" x14ac:dyDescent="0.35">
      <c r="M2321" s="2"/>
    </row>
    <row r="2322" spans="13:13" x14ac:dyDescent="0.35">
      <c r="M2322" s="2"/>
    </row>
    <row r="2323" spans="13:13" x14ac:dyDescent="0.35">
      <c r="M2323" s="2"/>
    </row>
    <row r="2324" spans="13:13" x14ac:dyDescent="0.35">
      <c r="M2324" s="2"/>
    </row>
    <row r="2325" spans="13:13" x14ac:dyDescent="0.35">
      <c r="M2325" s="2"/>
    </row>
    <row r="2326" spans="13:13" x14ac:dyDescent="0.35">
      <c r="M2326" s="2"/>
    </row>
    <row r="2327" spans="13:13" x14ac:dyDescent="0.35">
      <c r="M2327" s="2"/>
    </row>
    <row r="2328" spans="13:13" x14ac:dyDescent="0.35">
      <c r="M2328" s="2"/>
    </row>
    <row r="2329" spans="13:13" x14ac:dyDescent="0.35">
      <c r="M2329" s="2"/>
    </row>
    <row r="2330" spans="13:13" x14ac:dyDescent="0.35">
      <c r="M2330" s="2"/>
    </row>
    <row r="2331" spans="13:13" x14ac:dyDescent="0.35">
      <c r="M2331" s="2"/>
    </row>
    <row r="2332" spans="13:13" x14ac:dyDescent="0.35">
      <c r="M2332" s="2"/>
    </row>
    <row r="2333" spans="13:13" x14ac:dyDescent="0.35">
      <c r="M2333" s="2"/>
    </row>
    <row r="2334" spans="13:13" x14ac:dyDescent="0.35">
      <c r="M2334" s="2"/>
    </row>
    <row r="2335" spans="13:13" x14ac:dyDescent="0.35">
      <c r="M2335" s="2"/>
    </row>
    <row r="2336" spans="13:13" x14ac:dyDescent="0.35">
      <c r="M2336" s="2"/>
    </row>
    <row r="2337" spans="13:13" x14ac:dyDescent="0.35">
      <c r="M2337" s="2"/>
    </row>
    <row r="2338" spans="13:13" x14ac:dyDescent="0.35">
      <c r="M2338" s="2"/>
    </row>
    <row r="2339" spans="13:13" x14ac:dyDescent="0.35">
      <c r="M2339" s="2"/>
    </row>
    <row r="2340" spans="13:13" x14ac:dyDescent="0.35">
      <c r="M2340" s="2"/>
    </row>
    <row r="2341" spans="13:13" x14ac:dyDescent="0.35">
      <c r="M2341" s="2"/>
    </row>
    <row r="2342" spans="13:13" x14ac:dyDescent="0.35">
      <c r="M2342" s="2"/>
    </row>
    <row r="2343" spans="13:13" x14ac:dyDescent="0.35">
      <c r="M2343" s="2"/>
    </row>
    <row r="2344" spans="13:13" x14ac:dyDescent="0.35">
      <c r="M2344" s="2"/>
    </row>
    <row r="2345" spans="13:13" x14ac:dyDescent="0.35">
      <c r="M2345" s="2"/>
    </row>
    <row r="2346" spans="13:13" x14ac:dyDescent="0.35">
      <c r="M2346" s="2"/>
    </row>
    <row r="2347" spans="13:13" x14ac:dyDescent="0.35">
      <c r="M2347" s="2"/>
    </row>
    <row r="2348" spans="13:13" x14ac:dyDescent="0.35">
      <c r="M2348" s="2"/>
    </row>
    <row r="2349" spans="13:13" x14ac:dyDescent="0.35">
      <c r="M2349" s="2"/>
    </row>
    <row r="2350" spans="13:13" x14ac:dyDescent="0.35">
      <c r="M2350" s="2"/>
    </row>
    <row r="2351" spans="13:13" x14ac:dyDescent="0.35">
      <c r="M2351" s="2"/>
    </row>
    <row r="2352" spans="13:13" x14ac:dyDescent="0.35">
      <c r="M2352" s="2"/>
    </row>
    <row r="2353" spans="13:13" x14ac:dyDescent="0.35">
      <c r="M2353" s="2"/>
    </row>
    <row r="2354" spans="13:13" x14ac:dyDescent="0.35">
      <c r="M2354" s="2"/>
    </row>
    <row r="2355" spans="13:13" x14ac:dyDescent="0.35">
      <c r="M2355" s="2"/>
    </row>
    <row r="2356" spans="13:13" x14ac:dyDescent="0.35">
      <c r="M2356" s="2"/>
    </row>
    <row r="2357" spans="13:13" x14ac:dyDescent="0.35">
      <c r="M2357" s="2"/>
    </row>
    <row r="2358" spans="13:13" x14ac:dyDescent="0.35">
      <c r="M2358" s="2"/>
    </row>
    <row r="2359" spans="13:13" x14ac:dyDescent="0.35">
      <c r="M2359" s="2"/>
    </row>
    <row r="2360" spans="13:13" x14ac:dyDescent="0.35">
      <c r="M2360" s="2"/>
    </row>
    <row r="2361" spans="13:13" x14ac:dyDescent="0.35">
      <c r="M2361" s="2"/>
    </row>
    <row r="2362" spans="13:13" x14ac:dyDescent="0.35">
      <c r="M2362" s="2"/>
    </row>
    <row r="2363" spans="13:13" x14ac:dyDescent="0.35">
      <c r="M2363" s="2"/>
    </row>
    <row r="2364" spans="13:13" x14ac:dyDescent="0.35">
      <c r="M2364" s="2"/>
    </row>
    <row r="2365" spans="13:13" x14ac:dyDescent="0.35">
      <c r="M2365" s="2"/>
    </row>
    <row r="2366" spans="13:13" x14ac:dyDescent="0.35">
      <c r="M2366" s="2"/>
    </row>
    <row r="2367" spans="13:13" x14ac:dyDescent="0.35">
      <c r="M2367" s="2"/>
    </row>
    <row r="2368" spans="13:13" x14ac:dyDescent="0.35">
      <c r="M2368" s="2"/>
    </row>
    <row r="2369" spans="13:13" x14ac:dyDescent="0.35">
      <c r="M2369" s="2"/>
    </row>
    <row r="2370" spans="13:13" x14ac:dyDescent="0.35">
      <c r="M2370" s="2"/>
    </row>
    <row r="2371" spans="13:13" x14ac:dyDescent="0.35">
      <c r="M2371" s="2"/>
    </row>
    <row r="2372" spans="13:13" x14ac:dyDescent="0.35">
      <c r="M2372" s="2"/>
    </row>
    <row r="2373" spans="13:13" x14ac:dyDescent="0.35">
      <c r="M2373" s="2"/>
    </row>
    <row r="2374" spans="13:13" x14ac:dyDescent="0.35">
      <c r="M2374" s="2"/>
    </row>
    <row r="2375" spans="13:13" x14ac:dyDescent="0.35">
      <c r="M2375" s="2"/>
    </row>
    <row r="2376" spans="13:13" x14ac:dyDescent="0.35">
      <c r="M2376" s="2"/>
    </row>
    <row r="2377" spans="13:13" x14ac:dyDescent="0.35">
      <c r="M2377" s="2"/>
    </row>
    <row r="2378" spans="13:13" x14ac:dyDescent="0.35">
      <c r="M2378" s="2"/>
    </row>
    <row r="2379" spans="13:13" x14ac:dyDescent="0.35">
      <c r="M2379" s="2"/>
    </row>
    <row r="2380" spans="13:13" x14ac:dyDescent="0.35">
      <c r="M2380" s="2"/>
    </row>
    <row r="2381" spans="13:13" x14ac:dyDescent="0.35">
      <c r="M2381" s="2"/>
    </row>
    <row r="2382" spans="13:13" x14ac:dyDescent="0.35">
      <c r="M2382" s="2"/>
    </row>
    <row r="2383" spans="13:13" x14ac:dyDescent="0.35">
      <c r="M2383" s="2"/>
    </row>
    <row r="2384" spans="13:13" x14ac:dyDescent="0.35">
      <c r="M2384" s="2"/>
    </row>
    <row r="2385" spans="13:13" x14ac:dyDescent="0.35">
      <c r="M2385" s="2"/>
    </row>
    <row r="2386" spans="13:13" x14ac:dyDescent="0.35">
      <c r="M2386" s="2"/>
    </row>
    <row r="2387" spans="13:13" x14ac:dyDescent="0.35">
      <c r="M2387" s="2"/>
    </row>
    <row r="2388" spans="13:13" x14ac:dyDescent="0.35">
      <c r="M2388" s="2"/>
    </row>
    <row r="2389" spans="13:13" x14ac:dyDescent="0.35">
      <c r="M2389" s="2"/>
    </row>
    <row r="2390" spans="13:13" x14ac:dyDescent="0.35">
      <c r="M2390" s="2"/>
    </row>
    <row r="2391" spans="13:13" x14ac:dyDescent="0.35">
      <c r="M2391" s="2"/>
    </row>
    <row r="2392" spans="13:13" x14ac:dyDescent="0.35">
      <c r="M2392" s="2"/>
    </row>
    <row r="2393" spans="13:13" x14ac:dyDescent="0.35">
      <c r="M2393" s="2"/>
    </row>
    <row r="2394" spans="13:13" x14ac:dyDescent="0.35">
      <c r="M2394" s="2"/>
    </row>
    <row r="2395" spans="13:13" x14ac:dyDescent="0.35">
      <c r="M2395" s="2"/>
    </row>
    <row r="2396" spans="13:13" x14ac:dyDescent="0.35">
      <c r="M2396" s="2"/>
    </row>
    <row r="2397" spans="13:13" x14ac:dyDescent="0.35">
      <c r="M2397" s="2"/>
    </row>
    <row r="2398" spans="13:13" x14ac:dyDescent="0.35">
      <c r="M2398" s="2"/>
    </row>
    <row r="2399" spans="13:13" x14ac:dyDescent="0.35">
      <c r="M2399" s="2"/>
    </row>
    <row r="2400" spans="13:13" x14ac:dyDescent="0.35">
      <c r="M2400" s="2"/>
    </row>
    <row r="2401" spans="13:13" x14ac:dyDescent="0.35">
      <c r="M2401" s="2"/>
    </row>
    <row r="2402" spans="13:13" x14ac:dyDescent="0.35">
      <c r="M2402" s="2"/>
    </row>
    <row r="2403" spans="13:13" x14ac:dyDescent="0.35">
      <c r="M2403" s="2"/>
    </row>
    <row r="2404" spans="13:13" x14ac:dyDescent="0.35">
      <c r="M2404" s="2"/>
    </row>
    <row r="2405" spans="13:13" x14ac:dyDescent="0.35">
      <c r="M2405" s="2"/>
    </row>
    <row r="2406" spans="13:13" x14ac:dyDescent="0.35">
      <c r="M2406" s="2"/>
    </row>
    <row r="2407" spans="13:13" x14ac:dyDescent="0.35">
      <c r="M2407" s="2"/>
    </row>
    <row r="2408" spans="13:13" x14ac:dyDescent="0.35">
      <c r="M2408" s="2"/>
    </row>
    <row r="2409" spans="13:13" x14ac:dyDescent="0.35">
      <c r="M2409" s="2"/>
    </row>
    <row r="2410" spans="13:13" x14ac:dyDescent="0.35">
      <c r="M2410" s="2"/>
    </row>
    <row r="2411" spans="13:13" x14ac:dyDescent="0.35">
      <c r="M2411" s="2"/>
    </row>
    <row r="2412" spans="13:13" x14ac:dyDescent="0.35">
      <c r="M2412" s="2"/>
    </row>
    <row r="2413" spans="13:13" x14ac:dyDescent="0.35">
      <c r="M2413" s="2"/>
    </row>
    <row r="2414" spans="13:13" x14ac:dyDescent="0.35">
      <c r="M2414" s="2"/>
    </row>
    <row r="2415" spans="13:13" x14ac:dyDescent="0.35">
      <c r="M2415" s="2"/>
    </row>
    <row r="2416" spans="13:13" x14ac:dyDescent="0.35">
      <c r="M2416" s="2"/>
    </row>
    <row r="2417" spans="13:13" x14ac:dyDescent="0.35">
      <c r="M2417" s="2"/>
    </row>
    <row r="2418" spans="13:13" x14ac:dyDescent="0.35">
      <c r="M2418" s="2"/>
    </row>
    <row r="2419" spans="13:13" x14ac:dyDescent="0.35">
      <c r="M2419" s="2"/>
    </row>
    <row r="2420" spans="13:13" x14ac:dyDescent="0.35">
      <c r="M2420" s="2"/>
    </row>
    <row r="2421" spans="13:13" x14ac:dyDescent="0.35">
      <c r="M2421" s="2"/>
    </row>
    <row r="2422" spans="13:13" x14ac:dyDescent="0.35">
      <c r="M2422" s="2"/>
    </row>
    <row r="2423" spans="13:13" x14ac:dyDescent="0.35">
      <c r="M2423" s="2"/>
    </row>
    <row r="2424" spans="13:13" x14ac:dyDescent="0.35">
      <c r="M2424" s="2"/>
    </row>
    <row r="2425" spans="13:13" x14ac:dyDescent="0.35">
      <c r="M2425" s="2"/>
    </row>
    <row r="2426" spans="13:13" x14ac:dyDescent="0.35">
      <c r="M2426" s="2"/>
    </row>
    <row r="2427" spans="13:13" x14ac:dyDescent="0.35">
      <c r="M2427" s="2"/>
    </row>
    <row r="2428" spans="13:13" x14ac:dyDescent="0.35">
      <c r="M2428" s="2"/>
    </row>
    <row r="2429" spans="13:13" x14ac:dyDescent="0.35">
      <c r="M2429" s="2"/>
    </row>
    <row r="2430" spans="13:13" x14ac:dyDescent="0.35">
      <c r="M2430" s="2"/>
    </row>
    <row r="2431" spans="13:13" x14ac:dyDescent="0.35">
      <c r="M2431" s="2"/>
    </row>
    <row r="2432" spans="13:13" x14ac:dyDescent="0.35">
      <c r="M2432" s="2"/>
    </row>
    <row r="2433" spans="13:13" x14ac:dyDescent="0.35">
      <c r="M2433" s="2"/>
    </row>
    <row r="2434" spans="13:13" x14ac:dyDescent="0.35">
      <c r="M2434" s="2"/>
    </row>
    <row r="2435" spans="13:13" x14ac:dyDescent="0.35">
      <c r="M2435" s="2"/>
    </row>
    <row r="2436" spans="13:13" x14ac:dyDescent="0.35">
      <c r="M2436" s="2"/>
    </row>
    <row r="2437" spans="13:13" x14ac:dyDescent="0.35">
      <c r="M2437" s="2"/>
    </row>
    <row r="2438" spans="13:13" x14ac:dyDescent="0.35">
      <c r="M2438" s="2"/>
    </row>
    <row r="2439" spans="13:13" x14ac:dyDescent="0.35">
      <c r="M2439" s="2"/>
    </row>
    <row r="2440" spans="13:13" x14ac:dyDescent="0.35">
      <c r="M2440" s="2"/>
    </row>
    <row r="2441" spans="13:13" x14ac:dyDescent="0.35">
      <c r="M2441" s="2"/>
    </row>
    <row r="2442" spans="13:13" x14ac:dyDescent="0.35">
      <c r="M2442" s="2"/>
    </row>
    <row r="2443" spans="13:13" x14ac:dyDescent="0.35">
      <c r="M2443" s="2"/>
    </row>
    <row r="2444" spans="13:13" x14ac:dyDescent="0.35">
      <c r="M2444" s="2"/>
    </row>
    <row r="2445" spans="13:13" x14ac:dyDescent="0.35">
      <c r="M2445" s="2"/>
    </row>
    <row r="2446" spans="13:13" x14ac:dyDescent="0.35">
      <c r="M2446" s="2"/>
    </row>
    <row r="2447" spans="13:13" x14ac:dyDescent="0.35">
      <c r="M2447" s="2"/>
    </row>
    <row r="2448" spans="13:13" x14ac:dyDescent="0.35">
      <c r="M2448" s="2"/>
    </row>
    <row r="2449" spans="13:13" x14ac:dyDescent="0.35">
      <c r="M2449" s="2"/>
    </row>
    <row r="2450" spans="13:13" x14ac:dyDescent="0.35">
      <c r="M2450" s="2"/>
    </row>
    <row r="2451" spans="13:13" x14ac:dyDescent="0.35">
      <c r="M2451" s="2"/>
    </row>
    <row r="2452" spans="13:13" x14ac:dyDescent="0.35">
      <c r="M2452" s="2"/>
    </row>
    <row r="2453" spans="13:13" x14ac:dyDescent="0.35">
      <c r="M2453" s="2"/>
    </row>
    <row r="2454" spans="13:13" x14ac:dyDescent="0.35">
      <c r="M2454" s="2"/>
    </row>
    <row r="2455" spans="13:13" x14ac:dyDescent="0.35">
      <c r="M2455" s="2"/>
    </row>
    <row r="2456" spans="13:13" x14ac:dyDescent="0.35">
      <c r="M2456" s="2"/>
    </row>
    <row r="2457" spans="13:13" x14ac:dyDescent="0.35">
      <c r="M2457" s="2"/>
    </row>
    <row r="2458" spans="13:13" x14ac:dyDescent="0.35">
      <c r="M2458" s="2"/>
    </row>
    <row r="2459" spans="13:13" x14ac:dyDescent="0.35">
      <c r="M2459" s="2"/>
    </row>
    <row r="2460" spans="13:13" x14ac:dyDescent="0.35">
      <c r="M2460" s="2"/>
    </row>
    <row r="2461" spans="13:13" x14ac:dyDescent="0.35">
      <c r="M2461" s="2"/>
    </row>
    <row r="2462" spans="13:13" x14ac:dyDescent="0.35">
      <c r="M2462" s="2"/>
    </row>
    <row r="2463" spans="13:13" x14ac:dyDescent="0.35">
      <c r="M2463" s="2"/>
    </row>
    <row r="2464" spans="13:13" x14ac:dyDescent="0.35">
      <c r="M2464" s="2"/>
    </row>
    <row r="2465" spans="13:13" x14ac:dyDescent="0.35">
      <c r="M2465" s="2"/>
    </row>
    <row r="2466" spans="13:13" x14ac:dyDescent="0.35">
      <c r="M2466" s="2"/>
    </row>
    <row r="2467" spans="13:13" x14ac:dyDescent="0.35">
      <c r="M2467" s="2"/>
    </row>
    <row r="2468" spans="13:13" x14ac:dyDescent="0.35">
      <c r="M2468" s="2"/>
    </row>
    <row r="2469" spans="13:13" x14ac:dyDescent="0.35">
      <c r="M2469" s="2"/>
    </row>
    <row r="2470" spans="13:13" x14ac:dyDescent="0.35">
      <c r="M2470" s="2"/>
    </row>
    <row r="2471" spans="13:13" x14ac:dyDescent="0.35">
      <c r="M2471" s="2"/>
    </row>
    <row r="2472" spans="13:13" x14ac:dyDescent="0.35">
      <c r="M2472" s="2"/>
    </row>
    <row r="2473" spans="13:13" x14ac:dyDescent="0.35">
      <c r="M2473" s="2"/>
    </row>
    <row r="2474" spans="13:13" x14ac:dyDescent="0.35">
      <c r="M2474" s="2"/>
    </row>
    <row r="2475" spans="13:13" x14ac:dyDescent="0.35">
      <c r="M2475" s="2"/>
    </row>
    <row r="2476" spans="13:13" x14ac:dyDescent="0.35">
      <c r="M2476" s="2"/>
    </row>
    <row r="2477" spans="13:13" x14ac:dyDescent="0.35">
      <c r="M2477" s="2"/>
    </row>
    <row r="2478" spans="13:13" x14ac:dyDescent="0.35">
      <c r="M2478" s="2"/>
    </row>
    <row r="2479" spans="13:13" x14ac:dyDescent="0.35">
      <c r="M2479" s="2"/>
    </row>
    <row r="2480" spans="13:13" x14ac:dyDescent="0.35">
      <c r="M2480" s="2"/>
    </row>
    <row r="2481" spans="13:13" x14ac:dyDescent="0.35">
      <c r="M2481" s="2"/>
    </row>
    <row r="2482" spans="13:13" x14ac:dyDescent="0.35">
      <c r="M2482" s="2"/>
    </row>
    <row r="2483" spans="13:13" x14ac:dyDescent="0.35">
      <c r="M2483" s="2"/>
    </row>
    <row r="2484" spans="13:13" x14ac:dyDescent="0.35">
      <c r="M2484" s="2"/>
    </row>
    <row r="2485" spans="13:13" x14ac:dyDescent="0.35">
      <c r="M2485" s="2"/>
    </row>
    <row r="2486" spans="13:13" x14ac:dyDescent="0.35">
      <c r="M2486" s="2"/>
    </row>
    <row r="2487" spans="13:13" x14ac:dyDescent="0.35">
      <c r="M2487" s="2"/>
    </row>
    <row r="2488" spans="13:13" x14ac:dyDescent="0.35">
      <c r="M2488" s="2"/>
    </row>
    <row r="2489" spans="13:13" x14ac:dyDescent="0.35">
      <c r="M2489" s="2"/>
    </row>
    <row r="2490" spans="13:13" x14ac:dyDescent="0.35">
      <c r="M2490" s="2"/>
    </row>
    <row r="2491" spans="13:13" x14ac:dyDescent="0.35">
      <c r="M2491" s="2"/>
    </row>
    <row r="2492" spans="13:13" x14ac:dyDescent="0.35">
      <c r="M2492" s="2"/>
    </row>
    <row r="2493" spans="13:13" x14ac:dyDescent="0.35">
      <c r="M2493" s="2"/>
    </row>
    <row r="2494" spans="13:13" x14ac:dyDescent="0.35">
      <c r="M2494" s="2"/>
    </row>
    <row r="2495" spans="13:13" x14ac:dyDescent="0.35">
      <c r="M2495" s="2"/>
    </row>
    <row r="2496" spans="13:13" x14ac:dyDescent="0.35">
      <c r="M2496" s="2"/>
    </row>
    <row r="2497" spans="13:13" x14ac:dyDescent="0.35">
      <c r="M2497" s="2"/>
    </row>
    <row r="2498" spans="13:13" x14ac:dyDescent="0.35">
      <c r="M2498" s="2"/>
    </row>
    <row r="2499" spans="13:13" x14ac:dyDescent="0.35">
      <c r="M2499" s="2"/>
    </row>
    <row r="2500" spans="13:13" x14ac:dyDescent="0.35">
      <c r="M2500" s="2"/>
    </row>
    <row r="2501" spans="13:13" x14ac:dyDescent="0.35">
      <c r="M2501" s="2"/>
    </row>
    <row r="2502" spans="13:13" x14ac:dyDescent="0.35">
      <c r="M2502" s="2"/>
    </row>
    <row r="2503" spans="13:13" x14ac:dyDescent="0.35">
      <c r="M2503" s="2"/>
    </row>
    <row r="2504" spans="13:13" x14ac:dyDescent="0.35">
      <c r="M2504" s="2"/>
    </row>
    <row r="2505" spans="13:13" x14ac:dyDescent="0.35">
      <c r="M2505" s="2"/>
    </row>
    <row r="2506" spans="13:13" x14ac:dyDescent="0.35">
      <c r="M2506" s="2"/>
    </row>
    <row r="2507" spans="13:13" x14ac:dyDescent="0.35">
      <c r="M2507" s="2"/>
    </row>
    <row r="2508" spans="13:13" x14ac:dyDescent="0.35">
      <c r="M2508" s="2"/>
    </row>
    <row r="2509" spans="13:13" x14ac:dyDescent="0.35">
      <c r="M2509" s="2"/>
    </row>
    <row r="2510" spans="13:13" x14ac:dyDescent="0.35">
      <c r="M2510" s="2"/>
    </row>
    <row r="2511" spans="13:13" x14ac:dyDescent="0.35">
      <c r="M2511" s="2"/>
    </row>
    <row r="2512" spans="13:13" x14ac:dyDescent="0.35">
      <c r="M2512" s="2"/>
    </row>
    <row r="2513" spans="13:13" x14ac:dyDescent="0.35">
      <c r="M2513" s="2"/>
    </row>
    <row r="2514" spans="13:13" x14ac:dyDescent="0.35">
      <c r="M2514" s="2"/>
    </row>
    <row r="2515" spans="13:13" x14ac:dyDescent="0.35">
      <c r="M2515" s="2"/>
    </row>
    <row r="2516" spans="13:13" x14ac:dyDescent="0.35">
      <c r="M2516" s="2"/>
    </row>
    <row r="2517" spans="13:13" x14ac:dyDescent="0.35">
      <c r="M2517" s="2"/>
    </row>
    <row r="2518" spans="13:13" x14ac:dyDescent="0.35">
      <c r="M2518" s="2"/>
    </row>
    <row r="2519" spans="13:13" x14ac:dyDescent="0.35">
      <c r="M2519" s="2"/>
    </row>
    <row r="2520" spans="13:13" x14ac:dyDescent="0.35">
      <c r="M2520" s="2"/>
    </row>
    <row r="2521" spans="13:13" x14ac:dyDescent="0.35">
      <c r="M2521" s="2"/>
    </row>
    <row r="2522" spans="13:13" x14ac:dyDescent="0.35">
      <c r="M2522" s="2"/>
    </row>
    <row r="2523" spans="13:13" x14ac:dyDescent="0.35">
      <c r="M2523" s="2"/>
    </row>
    <row r="2524" spans="13:13" x14ac:dyDescent="0.35">
      <c r="M2524" s="2"/>
    </row>
    <row r="2525" spans="13:13" x14ac:dyDescent="0.35">
      <c r="M2525" s="2"/>
    </row>
    <row r="2526" spans="13:13" x14ac:dyDescent="0.35">
      <c r="M2526" s="2"/>
    </row>
    <row r="2527" spans="13:13" x14ac:dyDescent="0.35">
      <c r="M2527" s="2"/>
    </row>
    <row r="2528" spans="13:13" x14ac:dyDescent="0.35">
      <c r="M2528" s="2"/>
    </row>
    <row r="2529" spans="13:13" x14ac:dyDescent="0.35">
      <c r="M2529" s="2"/>
    </row>
    <row r="2530" spans="13:13" x14ac:dyDescent="0.35">
      <c r="M2530" s="2"/>
    </row>
    <row r="2531" spans="13:13" x14ac:dyDescent="0.35">
      <c r="M2531" s="2"/>
    </row>
    <row r="2532" spans="13:13" x14ac:dyDescent="0.35">
      <c r="M2532" s="2"/>
    </row>
    <row r="2533" spans="13:13" x14ac:dyDescent="0.35">
      <c r="M2533" s="2"/>
    </row>
    <row r="2534" spans="13:13" x14ac:dyDescent="0.35">
      <c r="M2534" s="2"/>
    </row>
    <row r="2535" spans="13:13" x14ac:dyDescent="0.35">
      <c r="M2535" s="2"/>
    </row>
    <row r="2536" spans="13:13" x14ac:dyDescent="0.35">
      <c r="M2536" s="2"/>
    </row>
    <row r="2537" spans="13:13" x14ac:dyDescent="0.35">
      <c r="M2537" s="2"/>
    </row>
    <row r="2538" spans="13:13" x14ac:dyDescent="0.35">
      <c r="M2538" s="2"/>
    </row>
    <row r="2539" spans="13:13" x14ac:dyDescent="0.35">
      <c r="M2539" s="2"/>
    </row>
    <row r="2540" spans="13:13" x14ac:dyDescent="0.35">
      <c r="M2540" s="2"/>
    </row>
    <row r="2541" spans="13:13" x14ac:dyDescent="0.35">
      <c r="M2541" s="2"/>
    </row>
    <row r="2542" spans="13:13" x14ac:dyDescent="0.35">
      <c r="M2542" s="2"/>
    </row>
    <row r="2543" spans="13:13" x14ac:dyDescent="0.35">
      <c r="M2543" s="2"/>
    </row>
    <row r="2544" spans="13:13" x14ac:dyDescent="0.35">
      <c r="M2544" s="2"/>
    </row>
    <row r="2545" spans="13:13" x14ac:dyDescent="0.35">
      <c r="M2545" s="2"/>
    </row>
    <row r="2546" spans="13:13" x14ac:dyDescent="0.35">
      <c r="M2546" s="2"/>
    </row>
    <row r="2547" spans="13:13" x14ac:dyDescent="0.35">
      <c r="M2547" s="2"/>
    </row>
    <row r="2548" spans="13:13" x14ac:dyDescent="0.35">
      <c r="M2548" s="2"/>
    </row>
    <row r="2549" spans="13:13" x14ac:dyDescent="0.35">
      <c r="M2549" s="2"/>
    </row>
    <row r="2550" spans="13:13" x14ac:dyDescent="0.35">
      <c r="M2550" s="2"/>
    </row>
    <row r="2551" spans="13:13" x14ac:dyDescent="0.35">
      <c r="M2551" s="2"/>
    </row>
    <row r="2552" spans="13:13" x14ac:dyDescent="0.35">
      <c r="M2552" s="2"/>
    </row>
    <row r="2553" spans="13:13" x14ac:dyDescent="0.35">
      <c r="M2553" s="2"/>
    </row>
    <row r="2554" spans="13:13" x14ac:dyDescent="0.35">
      <c r="M2554" s="2"/>
    </row>
    <row r="2555" spans="13:13" x14ac:dyDescent="0.35">
      <c r="M2555" s="2"/>
    </row>
    <row r="2556" spans="13:13" x14ac:dyDescent="0.35">
      <c r="M2556" s="2"/>
    </row>
    <row r="2557" spans="13:13" x14ac:dyDescent="0.35">
      <c r="M2557" s="2"/>
    </row>
    <row r="2558" spans="13:13" x14ac:dyDescent="0.35">
      <c r="M2558" s="2"/>
    </row>
    <row r="2559" spans="13:13" x14ac:dyDescent="0.35">
      <c r="M2559" s="2"/>
    </row>
    <row r="2560" spans="13:13" x14ac:dyDescent="0.35">
      <c r="M2560" s="2"/>
    </row>
    <row r="2561" spans="13:13" x14ac:dyDescent="0.35">
      <c r="M2561" s="2"/>
    </row>
    <row r="2562" spans="13:13" x14ac:dyDescent="0.35">
      <c r="M2562" s="2"/>
    </row>
    <row r="2563" spans="13:13" x14ac:dyDescent="0.35">
      <c r="M2563" s="2"/>
    </row>
    <row r="2564" spans="13:13" x14ac:dyDescent="0.35">
      <c r="M2564" s="2"/>
    </row>
    <row r="2565" spans="13:13" x14ac:dyDescent="0.35">
      <c r="M2565" s="2"/>
    </row>
    <row r="2566" spans="13:13" x14ac:dyDescent="0.35">
      <c r="M2566" s="2"/>
    </row>
    <row r="2567" spans="13:13" x14ac:dyDescent="0.35">
      <c r="M2567" s="2"/>
    </row>
    <row r="2568" spans="13:13" x14ac:dyDescent="0.35">
      <c r="M2568" s="2"/>
    </row>
    <row r="2569" spans="13:13" x14ac:dyDescent="0.35">
      <c r="M2569" s="2"/>
    </row>
    <row r="2570" spans="13:13" x14ac:dyDescent="0.35">
      <c r="M2570" s="2"/>
    </row>
    <row r="2571" spans="13:13" x14ac:dyDescent="0.35">
      <c r="M2571" s="2"/>
    </row>
    <row r="2572" spans="13:13" x14ac:dyDescent="0.35">
      <c r="M2572" s="2"/>
    </row>
    <row r="2573" spans="13:13" x14ac:dyDescent="0.35">
      <c r="M2573" s="2"/>
    </row>
    <row r="2574" spans="13:13" x14ac:dyDescent="0.35">
      <c r="M2574" s="2"/>
    </row>
    <row r="2575" spans="13:13" x14ac:dyDescent="0.35">
      <c r="M2575" s="2"/>
    </row>
    <row r="2576" spans="13:13" x14ac:dyDescent="0.35">
      <c r="M2576" s="2"/>
    </row>
    <row r="2577" spans="13:13" x14ac:dyDescent="0.35">
      <c r="M2577" s="2"/>
    </row>
    <row r="2578" spans="13:13" x14ac:dyDescent="0.35">
      <c r="M2578" s="2"/>
    </row>
    <row r="2579" spans="13:13" x14ac:dyDescent="0.35">
      <c r="M2579" s="2"/>
    </row>
    <row r="2580" spans="13:13" x14ac:dyDescent="0.35">
      <c r="M2580" s="2"/>
    </row>
    <row r="2581" spans="13:13" x14ac:dyDescent="0.35">
      <c r="M2581" s="2"/>
    </row>
    <row r="2582" spans="13:13" x14ac:dyDescent="0.35">
      <c r="M2582" s="2"/>
    </row>
    <row r="2583" spans="13:13" x14ac:dyDescent="0.35">
      <c r="M2583" s="2"/>
    </row>
    <row r="2584" spans="13:13" x14ac:dyDescent="0.35">
      <c r="M2584" s="2"/>
    </row>
    <row r="2585" spans="13:13" x14ac:dyDescent="0.35">
      <c r="M2585" s="2"/>
    </row>
    <row r="2586" spans="13:13" x14ac:dyDescent="0.35">
      <c r="M2586" s="2"/>
    </row>
    <row r="2587" spans="13:13" x14ac:dyDescent="0.35">
      <c r="M2587" s="2"/>
    </row>
    <row r="2588" spans="13:13" x14ac:dyDescent="0.35">
      <c r="M2588" s="2"/>
    </row>
    <row r="2589" spans="13:13" x14ac:dyDescent="0.35">
      <c r="M2589" s="2"/>
    </row>
    <row r="2590" spans="13:13" x14ac:dyDescent="0.35">
      <c r="M2590" s="2"/>
    </row>
    <row r="2591" spans="13:13" x14ac:dyDescent="0.35">
      <c r="M2591" s="2"/>
    </row>
    <row r="2592" spans="13:13" x14ac:dyDescent="0.35">
      <c r="M2592" s="2"/>
    </row>
    <row r="2593" spans="13:13" x14ac:dyDescent="0.35">
      <c r="M2593" s="2"/>
    </row>
    <row r="2594" spans="13:13" x14ac:dyDescent="0.35">
      <c r="M2594" s="2"/>
    </row>
    <row r="2595" spans="13:13" x14ac:dyDescent="0.35">
      <c r="M2595" s="2"/>
    </row>
    <row r="2596" spans="13:13" x14ac:dyDescent="0.35">
      <c r="M2596" s="2"/>
    </row>
    <row r="2597" spans="13:13" x14ac:dyDescent="0.35">
      <c r="M2597" s="2"/>
    </row>
    <row r="2598" spans="13:13" x14ac:dyDescent="0.35">
      <c r="M2598" s="2"/>
    </row>
    <row r="2599" spans="13:13" x14ac:dyDescent="0.35">
      <c r="M2599" s="2"/>
    </row>
    <row r="2600" spans="13:13" x14ac:dyDescent="0.35">
      <c r="M2600" s="2"/>
    </row>
    <row r="2601" spans="13:13" x14ac:dyDescent="0.35">
      <c r="M2601" s="2"/>
    </row>
    <row r="2602" spans="13:13" x14ac:dyDescent="0.35">
      <c r="M2602" s="2"/>
    </row>
    <row r="2603" spans="13:13" x14ac:dyDescent="0.35">
      <c r="M2603" s="2"/>
    </row>
    <row r="2604" spans="13:13" x14ac:dyDescent="0.35">
      <c r="M2604" s="2"/>
    </row>
    <row r="2605" spans="13:13" x14ac:dyDescent="0.35">
      <c r="M2605" s="2"/>
    </row>
    <row r="2606" spans="13:13" x14ac:dyDescent="0.35">
      <c r="M2606" s="2"/>
    </row>
    <row r="2607" spans="13:13" x14ac:dyDescent="0.35">
      <c r="M2607" s="2"/>
    </row>
    <row r="2608" spans="13:13" x14ac:dyDescent="0.35">
      <c r="M2608" s="2"/>
    </row>
    <row r="2609" spans="13:13" x14ac:dyDescent="0.35">
      <c r="M2609" s="2"/>
    </row>
    <row r="2610" spans="13:13" x14ac:dyDescent="0.35">
      <c r="M2610" s="2"/>
    </row>
    <row r="2611" spans="13:13" x14ac:dyDescent="0.35">
      <c r="M2611" s="2"/>
    </row>
    <row r="2612" spans="13:13" x14ac:dyDescent="0.35">
      <c r="M2612" s="2"/>
    </row>
    <row r="2613" spans="13:13" x14ac:dyDescent="0.35">
      <c r="M2613" s="2"/>
    </row>
    <row r="2614" spans="13:13" x14ac:dyDescent="0.35">
      <c r="M2614" s="2"/>
    </row>
    <row r="2615" spans="13:13" x14ac:dyDescent="0.35">
      <c r="M2615" s="2"/>
    </row>
    <row r="2616" spans="13:13" x14ac:dyDescent="0.35">
      <c r="M2616" s="2"/>
    </row>
    <row r="2617" spans="13:13" x14ac:dyDescent="0.35">
      <c r="M2617" s="2"/>
    </row>
    <row r="2618" spans="13:13" x14ac:dyDescent="0.35">
      <c r="M2618" s="2"/>
    </row>
    <row r="2619" spans="13:13" x14ac:dyDescent="0.35">
      <c r="M2619" s="2"/>
    </row>
    <row r="2620" spans="13:13" x14ac:dyDescent="0.35">
      <c r="M2620" s="2"/>
    </row>
    <row r="2621" spans="13:13" x14ac:dyDescent="0.35">
      <c r="M2621" s="2"/>
    </row>
    <row r="2622" spans="13:13" x14ac:dyDescent="0.35">
      <c r="M2622" s="2"/>
    </row>
    <row r="2623" spans="13:13" x14ac:dyDescent="0.35">
      <c r="M2623" s="2"/>
    </row>
    <row r="2624" spans="13:13" x14ac:dyDescent="0.35">
      <c r="M2624" s="2"/>
    </row>
    <row r="2625" spans="13:13" x14ac:dyDescent="0.35">
      <c r="M2625" s="2"/>
    </row>
    <row r="2626" spans="13:13" x14ac:dyDescent="0.35">
      <c r="M2626" s="2"/>
    </row>
    <row r="2627" spans="13:13" x14ac:dyDescent="0.35">
      <c r="M2627" s="2"/>
    </row>
    <row r="2628" spans="13:13" x14ac:dyDescent="0.35">
      <c r="M2628" s="2"/>
    </row>
    <row r="2629" spans="13:13" x14ac:dyDescent="0.35">
      <c r="M2629" s="2"/>
    </row>
    <row r="2630" spans="13:13" x14ac:dyDescent="0.35">
      <c r="M2630" s="2"/>
    </row>
    <row r="2631" spans="13:13" x14ac:dyDescent="0.35">
      <c r="M2631" s="2"/>
    </row>
    <row r="2632" spans="13:13" x14ac:dyDescent="0.35">
      <c r="M2632" s="2"/>
    </row>
    <row r="2633" spans="13:13" x14ac:dyDescent="0.35">
      <c r="M2633" s="2"/>
    </row>
    <row r="2634" spans="13:13" x14ac:dyDescent="0.35">
      <c r="M2634" s="2"/>
    </row>
    <row r="2635" spans="13:13" x14ac:dyDescent="0.35">
      <c r="M2635" s="2"/>
    </row>
    <row r="2636" spans="13:13" x14ac:dyDescent="0.35">
      <c r="M2636" s="2"/>
    </row>
    <row r="2637" spans="13:13" x14ac:dyDescent="0.35">
      <c r="M2637" s="2"/>
    </row>
    <row r="2638" spans="13:13" x14ac:dyDescent="0.35">
      <c r="M2638" s="2"/>
    </row>
    <row r="2639" spans="13:13" x14ac:dyDescent="0.35">
      <c r="M2639" s="2"/>
    </row>
    <row r="2640" spans="13:13" x14ac:dyDescent="0.35">
      <c r="M2640" s="2"/>
    </row>
    <row r="2641" spans="13:13" x14ac:dyDescent="0.35">
      <c r="M2641" s="2"/>
    </row>
    <row r="2642" spans="13:13" x14ac:dyDescent="0.35">
      <c r="M2642" s="2"/>
    </row>
    <row r="2643" spans="13:13" x14ac:dyDescent="0.35">
      <c r="M2643" s="2"/>
    </row>
    <row r="2644" spans="13:13" x14ac:dyDescent="0.35">
      <c r="M2644" s="2"/>
    </row>
    <row r="2645" spans="13:13" x14ac:dyDescent="0.35">
      <c r="M2645" s="2"/>
    </row>
    <row r="2646" spans="13:13" x14ac:dyDescent="0.35">
      <c r="M2646" s="2"/>
    </row>
    <row r="2647" spans="13:13" x14ac:dyDescent="0.35">
      <c r="M2647" s="2"/>
    </row>
    <row r="2648" spans="13:13" x14ac:dyDescent="0.35">
      <c r="M2648" s="2"/>
    </row>
    <row r="2649" spans="13:13" x14ac:dyDescent="0.35">
      <c r="M2649" s="2"/>
    </row>
    <row r="2650" spans="13:13" x14ac:dyDescent="0.35">
      <c r="M2650" s="2"/>
    </row>
    <row r="2651" spans="13:13" x14ac:dyDescent="0.35">
      <c r="M2651" s="2"/>
    </row>
    <row r="2652" spans="13:13" x14ac:dyDescent="0.35">
      <c r="M2652" s="2"/>
    </row>
    <row r="2653" spans="13:13" x14ac:dyDescent="0.35">
      <c r="M2653" s="2"/>
    </row>
    <row r="2654" spans="13:13" x14ac:dyDescent="0.35">
      <c r="M2654" s="2"/>
    </row>
    <row r="2655" spans="13:13" x14ac:dyDescent="0.35">
      <c r="M2655" s="2"/>
    </row>
    <row r="2656" spans="13:13" x14ac:dyDescent="0.35">
      <c r="M2656" s="2"/>
    </row>
  </sheetData>
  <sheetProtection algorithmName="SHA-512" hashValue="bdm2ZQ3LbVa7pCUylajQtfalc+ftXL05GnNFOQ+eEtJLjGMevZdLgj1/4YA922Np9AGzvzsEs8u7ZkSmiQHr+Q==" saltValue="T3fhqEjrHCcqo5cBhm9QTg==" spinCount="100000" sheet="1" objects="1" scenarios="1"/>
  <mergeCells count="35">
    <mergeCell ref="M5:M7"/>
    <mergeCell ref="M26:M28"/>
    <mergeCell ref="A1:L1"/>
    <mergeCell ref="A5:L5"/>
    <mergeCell ref="A6:A7"/>
    <mergeCell ref="A2:E2"/>
    <mergeCell ref="F2:L2"/>
    <mergeCell ref="A3:E3"/>
    <mergeCell ref="F3:L3"/>
    <mergeCell ref="A26:L26"/>
    <mergeCell ref="A27:A28"/>
    <mergeCell ref="I27:J27"/>
    <mergeCell ref="B4:L4"/>
    <mergeCell ref="L6:L7"/>
    <mergeCell ref="K6:K7"/>
    <mergeCell ref="J6:J7"/>
    <mergeCell ref="I6:I7"/>
    <mergeCell ref="L125:L132"/>
    <mergeCell ref="L121:L124"/>
    <mergeCell ref="D98:L108"/>
    <mergeCell ref="A121:K121"/>
    <mergeCell ref="D109:D110"/>
    <mergeCell ref="A98:A99"/>
    <mergeCell ref="A109:A110"/>
    <mergeCell ref="B109:C109"/>
    <mergeCell ref="B73:L73"/>
    <mergeCell ref="E109:L120"/>
    <mergeCell ref="L27:L28"/>
    <mergeCell ref="K27:K28"/>
    <mergeCell ref="A97:L97"/>
    <mergeCell ref="A48:A49"/>
    <mergeCell ref="B48:L48"/>
    <mergeCell ref="A72:L72"/>
    <mergeCell ref="A73:A74"/>
    <mergeCell ref="A47:L47"/>
  </mergeCells>
  <dataValidations count="21">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s>
  <pageMargins left="0.7" right="0.7" top="0.75" bottom="0.75" header="0.3" footer="0.3"/>
  <pageSetup orientation="portrait" verticalDpi="300"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zoomScale="70" zoomScaleNormal="70" workbookViewId="0">
      <selection activeCell="A5" sqref="A5:L5"/>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3.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ustomWidth="1"/>
    <col min="15" max="15" width="12.7265625" style="1" hidden="1" customWidth="1"/>
    <col min="16" max="16384" width="9.1796875" style="1" hidden="1"/>
  </cols>
  <sheetData>
    <row r="1" spans="1:18" ht="26" x14ac:dyDescent="0.35">
      <c r="A1" s="167" t="s">
        <v>0</v>
      </c>
      <c r="B1" s="167"/>
      <c r="C1" s="167"/>
      <c r="D1" s="167"/>
      <c r="E1" s="167"/>
      <c r="F1" s="167"/>
      <c r="G1" s="167"/>
      <c r="H1" s="167"/>
      <c r="I1" s="167"/>
      <c r="J1" s="167"/>
      <c r="K1" s="167"/>
      <c r="L1" s="167"/>
      <c r="M1" s="2"/>
    </row>
    <row r="2" spans="1:18" ht="26.25" customHeight="1" x14ac:dyDescent="0.35">
      <c r="A2" s="168" t="s">
        <v>58</v>
      </c>
      <c r="B2" s="168"/>
      <c r="C2" s="168"/>
      <c r="D2" s="168"/>
      <c r="E2" s="168"/>
      <c r="F2" s="169"/>
      <c r="G2" s="169"/>
      <c r="H2" s="169"/>
      <c r="I2" s="169"/>
      <c r="J2" s="169"/>
      <c r="K2" s="169"/>
      <c r="L2" s="169"/>
      <c r="M2" s="2"/>
    </row>
    <row r="3" spans="1:18" ht="26.25" customHeight="1" x14ac:dyDescent="0.35">
      <c r="A3" s="168" t="s">
        <v>64</v>
      </c>
      <c r="B3" s="168"/>
      <c r="C3" s="168"/>
      <c r="D3" s="168"/>
      <c r="E3" s="168"/>
      <c r="F3" s="169">
        <v>2</v>
      </c>
      <c r="G3" s="169"/>
      <c r="H3" s="169"/>
      <c r="I3" s="169"/>
      <c r="J3" s="169"/>
      <c r="K3" s="169"/>
      <c r="L3" s="169"/>
      <c r="M3" s="2"/>
    </row>
    <row r="4" spans="1:18" ht="26.25" customHeight="1" x14ac:dyDescent="0.35">
      <c r="A4" s="125" t="s">
        <v>78</v>
      </c>
      <c r="B4" s="169"/>
      <c r="C4" s="169"/>
      <c r="D4" s="169"/>
      <c r="E4" s="169"/>
      <c r="F4" s="169"/>
      <c r="G4" s="169"/>
      <c r="H4" s="169"/>
      <c r="I4" s="169"/>
      <c r="J4" s="169"/>
      <c r="K4" s="169"/>
      <c r="L4" s="169"/>
      <c r="M4" s="2"/>
    </row>
    <row r="5" spans="1:18" ht="26" x14ac:dyDescent="0.35">
      <c r="A5" s="141" t="s">
        <v>89</v>
      </c>
      <c r="B5" s="155"/>
      <c r="C5" s="155"/>
      <c r="D5" s="155"/>
      <c r="E5" s="155"/>
      <c r="F5" s="155"/>
      <c r="G5" s="155"/>
      <c r="H5" s="155"/>
      <c r="I5" s="155"/>
      <c r="J5" s="155"/>
      <c r="K5" s="155"/>
      <c r="L5" s="156"/>
      <c r="M5" s="164" t="s">
        <v>140</v>
      </c>
      <c r="N5" s="2"/>
      <c r="O5" s="2"/>
      <c r="P5" s="2"/>
      <c r="Q5" s="2"/>
      <c r="R5" s="2"/>
    </row>
    <row r="6" spans="1:18" s="6" customFormat="1"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c r="N6" s="5"/>
      <c r="O6" s="5"/>
      <c r="P6" s="5"/>
    </row>
    <row r="7" spans="1:18" s="6" customFormat="1" x14ac:dyDescent="0.35">
      <c r="A7" s="140"/>
      <c r="B7" s="3" t="s">
        <v>8</v>
      </c>
      <c r="C7" s="3" t="s">
        <v>8</v>
      </c>
      <c r="D7" s="3" t="s">
        <v>9</v>
      </c>
      <c r="E7" s="3" t="s">
        <v>10</v>
      </c>
      <c r="F7" s="3"/>
      <c r="G7" s="3" t="s">
        <v>11</v>
      </c>
      <c r="H7" s="3" t="s">
        <v>11</v>
      </c>
      <c r="I7" s="140"/>
      <c r="J7" s="140"/>
      <c r="K7" s="140"/>
      <c r="L7" s="163"/>
      <c r="M7" s="166"/>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1" t="s">
        <v>90</v>
      </c>
      <c r="B26" s="155"/>
      <c r="C26" s="155"/>
      <c r="D26" s="155"/>
      <c r="E26" s="155"/>
      <c r="F26" s="155"/>
      <c r="G26" s="155"/>
      <c r="H26" s="155"/>
      <c r="I26" s="155"/>
      <c r="J26" s="155"/>
      <c r="K26" s="155"/>
      <c r="L26" s="156"/>
      <c r="M26" s="164" t="s">
        <v>140</v>
      </c>
      <c r="N26" s="2"/>
      <c r="O26" s="2"/>
      <c r="P26" s="2"/>
      <c r="Q26" s="2"/>
      <c r="R26" s="2"/>
    </row>
    <row r="27" spans="1:18"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c r="N48" s="2"/>
      <c r="O48" s="2"/>
      <c r="P48" s="2"/>
      <c r="Q48" s="2"/>
      <c r="R48" s="2"/>
    </row>
    <row r="49" spans="1:18" s="6" customFormat="1" ht="58" x14ac:dyDescent="0.35">
      <c r="A49" s="140"/>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1" t="s">
        <v>93</v>
      </c>
      <c r="B72" s="142"/>
      <c r="C72" s="142"/>
      <c r="D72" s="142"/>
      <c r="E72" s="142"/>
      <c r="F72" s="142"/>
      <c r="G72" s="142"/>
      <c r="H72" s="142"/>
      <c r="I72" s="142"/>
      <c r="J72" s="142"/>
      <c r="K72" s="142"/>
      <c r="L72" s="143"/>
      <c r="M72" s="2"/>
      <c r="N72" s="2"/>
      <c r="O72" s="2"/>
      <c r="P72" s="2"/>
      <c r="Q72" s="2"/>
      <c r="R72" s="2"/>
    </row>
    <row r="73" spans="1:18"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1" t="s">
        <v>92</v>
      </c>
      <c r="B97" s="142"/>
      <c r="C97" s="142"/>
      <c r="D97" s="142"/>
      <c r="E97" s="142"/>
      <c r="F97" s="142"/>
      <c r="G97" s="142"/>
      <c r="H97" s="142"/>
      <c r="I97" s="142"/>
      <c r="J97" s="142"/>
      <c r="K97" s="142"/>
      <c r="L97" s="143"/>
      <c r="M97" s="2"/>
      <c r="N97" s="2"/>
      <c r="O97" s="2"/>
      <c r="P97" s="2"/>
      <c r="Q97" s="2"/>
      <c r="R97" s="2"/>
    </row>
    <row r="98" spans="1:18" ht="60" customHeight="1" x14ac:dyDescent="0.35">
      <c r="A98" s="151" t="s">
        <v>42</v>
      </c>
      <c r="B98" s="40" t="s">
        <v>43</v>
      </c>
      <c r="C98" s="40" t="s">
        <v>44</v>
      </c>
      <c r="D98" s="149" t="s">
        <v>104</v>
      </c>
      <c r="E98" s="149"/>
      <c r="F98" s="149"/>
      <c r="G98" s="149"/>
      <c r="H98" s="149"/>
      <c r="I98" s="149"/>
      <c r="J98" s="149"/>
      <c r="K98" s="149"/>
      <c r="L98" s="150"/>
      <c r="M98" s="2"/>
      <c r="N98" s="2"/>
      <c r="O98" s="2"/>
      <c r="P98" s="2"/>
      <c r="Q98" s="2"/>
      <c r="R98" s="2"/>
    </row>
    <row r="99" spans="1:18" s="6" customFormat="1" ht="15" customHeight="1" x14ac:dyDescent="0.35">
      <c r="A99" s="153"/>
      <c r="B99" s="41" t="s">
        <v>45</v>
      </c>
      <c r="C99" s="41" t="s">
        <v>45</v>
      </c>
      <c r="D99" s="133"/>
      <c r="E99" s="133"/>
      <c r="F99" s="133"/>
      <c r="G99" s="133"/>
      <c r="H99" s="133"/>
      <c r="I99" s="133"/>
      <c r="J99" s="133"/>
      <c r="K99" s="133"/>
      <c r="L99" s="134"/>
      <c r="M99" s="2"/>
      <c r="N99" s="5"/>
      <c r="O99" s="5"/>
      <c r="P99" s="5"/>
      <c r="Q99" s="5"/>
      <c r="R99" s="5"/>
    </row>
    <row r="100" spans="1:18" ht="15" customHeight="1" x14ac:dyDescent="0.35">
      <c r="A100" s="4" t="s">
        <v>38</v>
      </c>
      <c r="B100" s="91">
        <v>0.44</v>
      </c>
      <c r="C100" s="91">
        <v>0.85</v>
      </c>
      <c r="D100" s="133"/>
      <c r="E100" s="133"/>
      <c r="F100" s="133"/>
      <c r="G100" s="133"/>
      <c r="H100" s="133"/>
      <c r="I100" s="133"/>
      <c r="J100" s="133"/>
      <c r="K100" s="133"/>
      <c r="L100" s="134"/>
      <c r="M100" s="2"/>
      <c r="N100" s="2"/>
      <c r="O100" s="2"/>
      <c r="P100" s="2"/>
      <c r="Q100" s="2"/>
      <c r="R100" s="2"/>
    </row>
    <row r="101" spans="1:18" ht="29" x14ac:dyDescent="0.35">
      <c r="A101" s="67" t="s">
        <v>46</v>
      </c>
      <c r="B101" s="91">
        <v>0</v>
      </c>
      <c r="C101" s="91">
        <v>0</v>
      </c>
      <c r="D101" s="133"/>
      <c r="E101" s="133"/>
      <c r="F101" s="133"/>
      <c r="G101" s="133"/>
      <c r="H101" s="133"/>
      <c r="I101" s="133"/>
      <c r="J101" s="133"/>
      <c r="K101" s="133"/>
      <c r="L101" s="134"/>
      <c r="M101" s="2"/>
      <c r="N101" s="2"/>
      <c r="O101" s="2"/>
      <c r="P101" s="2"/>
      <c r="Q101" s="2"/>
      <c r="R101" s="2"/>
    </row>
    <row r="102" spans="1:18" ht="15" customHeight="1" x14ac:dyDescent="0.35">
      <c r="A102" s="22" t="s">
        <v>24</v>
      </c>
      <c r="B102" s="91">
        <v>0</v>
      </c>
      <c r="C102" s="91">
        <v>0.68</v>
      </c>
      <c r="D102" s="133"/>
      <c r="E102" s="133"/>
      <c r="F102" s="133"/>
      <c r="G102" s="133"/>
      <c r="H102" s="133"/>
      <c r="I102" s="133"/>
      <c r="J102" s="133"/>
      <c r="K102" s="133"/>
      <c r="L102" s="134"/>
      <c r="M102" s="2"/>
      <c r="N102" s="2"/>
      <c r="O102" s="2"/>
      <c r="P102" s="2"/>
      <c r="Q102" s="2"/>
      <c r="R102" s="2"/>
    </row>
    <row r="103" spans="1:18" ht="15" customHeight="1" x14ac:dyDescent="0.35">
      <c r="A103" s="4" t="s">
        <v>25</v>
      </c>
      <c r="B103" s="91">
        <v>0</v>
      </c>
      <c r="C103" s="91">
        <v>0.96</v>
      </c>
      <c r="D103" s="133"/>
      <c r="E103" s="133"/>
      <c r="F103" s="133"/>
      <c r="G103" s="133"/>
      <c r="H103" s="133"/>
      <c r="I103" s="133"/>
      <c r="J103" s="133"/>
      <c r="K103" s="133"/>
      <c r="L103" s="134"/>
      <c r="M103" s="2"/>
      <c r="N103" s="2"/>
      <c r="O103" s="2"/>
      <c r="P103" s="2"/>
      <c r="Q103" s="2"/>
      <c r="R103" s="2"/>
    </row>
    <row r="104" spans="1:18" ht="15" customHeight="1" x14ac:dyDescent="0.35">
      <c r="A104" s="4" t="s">
        <v>40</v>
      </c>
      <c r="B104" s="91">
        <v>0.45</v>
      </c>
      <c r="C104" s="91">
        <v>0.74</v>
      </c>
      <c r="D104" s="133"/>
      <c r="E104" s="133"/>
      <c r="F104" s="133"/>
      <c r="G104" s="133"/>
      <c r="H104" s="133"/>
      <c r="I104" s="133"/>
      <c r="J104" s="133"/>
      <c r="K104" s="133"/>
      <c r="L104" s="134"/>
      <c r="M104" s="2"/>
      <c r="N104" s="2"/>
      <c r="O104" s="2"/>
      <c r="P104" s="2"/>
      <c r="Q104" s="2"/>
      <c r="R104" s="2"/>
    </row>
    <row r="105" spans="1:18" ht="15" customHeight="1" x14ac:dyDescent="0.35">
      <c r="A105" s="4" t="s">
        <v>27</v>
      </c>
      <c r="B105" s="91">
        <v>0.47</v>
      </c>
      <c r="C105" s="91">
        <v>0.85</v>
      </c>
      <c r="D105" s="133"/>
      <c r="E105" s="133"/>
      <c r="F105" s="133"/>
      <c r="G105" s="133"/>
      <c r="H105" s="133"/>
      <c r="I105" s="133"/>
      <c r="J105" s="133"/>
      <c r="K105" s="133"/>
      <c r="L105" s="134"/>
      <c r="M105" s="2"/>
      <c r="N105" s="2"/>
      <c r="O105" s="2"/>
      <c r="P105" s="2"/>
      <c r="Q105" s="2"/>
      <c r="R105" s="2"/>
    </row>
    <row r="106" spans="1:18" ht="15" customHeight="1" x14ac:dyDescent="0.35">
      <c r="A106" s="4" t="s">
        <v>28</v>
      </c>
      <c r="B106" s="91">
        <v>0.4</v>
      </c>
      <c r="C106" s="91">
        <v>0.68</v>
      </c>
      <c r="D106" s="133"/>
      <c r="E106" s="133"/>
      <c r="F106" s="133"/>
      <c r="G106" s="133"/>
      <c r="H106" s="133"/>
      <c r="I106" s="133"/>
      <c r="J106" s="133"/>
      <c r="K106" s="133"/>
      <c r="L106" s="134"/>
      <c r="M106" s="2"/>
      <c r="N106" s="2"/>
      <c r="O106" s="2"/>
      <c r="P106" s="2"/>
      <c r="Q106" s="2"/>
      <c r="R106" s="2"/>
    </row>
    <row r="107" spans="1:18" ht="15" customHeight="1" x14ac:dyDescent="0.35">
      <c r="A107" s="4" t="s">
        <v>29</v>
      </c>
      <c r="B107" s="91">
        <v>0.5</v>
      </c>
      <c r="C107" s="91">
        <v>0.84</v>
      </c>
      <c r="D107" s="133"/>
      <c r="E107" s="133"/>
      <c r="F107" s="133"/>
      <c r="G107" s="133"/>
      <c r="H107" s="133"/>
      <c r="I107" s="133"/>
      <c r="J107" s="133"/>
      <c r="K107" s="133"/>
      <c r="L107" s="134"/>
      <c r="M107" s="2"/>
      <c r="N107" s="2"/>
      <c r="O107" s="2"/>
      <c r="P107" s="2"/>
      <c r="Q107" s="2"/>
      <c r="R107" s="2"/>
    </row>
    <row r="108" spans="1:18" ht="15" customHeight="1" x14ac:dyDescent="0.35">
      <c r="A108" s="4" t="s">
        <v>30</v>
      </c>
      <c r="B108" s="92">
        <v>0.38</v>
      </c>
      <c r="C108" s="91">
        <v>0.73</v>
      </c>
      <c r="D108" s="133"/>
      <c r="E108" s="133"/>
      <c r="F108" s="133"/>
      <c r="G108" s="133"/>
      <c r="H108" s="133"/>
      <c r="I108" s="133"/>
      <c r="J108" s="133"/>
      <c r="K108" s="133"/>
      <c r="L108" s="134"/>
      <c r="M108" s="2"/>
      <c r="N108" s="2"/>
      <c r="O108" s="2"/>
      <c r="P108" s="2"/>
      <c r="Q108" s="2"/>
      <c r="R108" s="2"/>
    </row>
    <row r="109" spans="1:18" ht="15" customHeight="1" x14ac:dyDescent="0.35">
      <c r="A109" s="154" t="s">
        <v>47</v>
      </c>
      <c r="B109" s="154" t="s">
        <v>48</v>
      </c>
      <c r="C109" s="154"/>
      <c r="D109" s="152" t="s">
        <v>49</v>
      </c>
      <c r="E109" s="133" t="s">
        <v>105</v>
      </c>
      <c r="F109" s="133"/>
      <c r="G109" s="133"/>
      <c r="H109" s="133"/>
      <c r="I109" s="133"/>
      <c r="J109" s="133"/>
      <c r="K109" s="133"/>
      <c r="L109" s="134"/>
      <c r="M109" s="2"/>
      <c r="N109" s="2"/>
      <c r="O109" s="2"/>
      <c r="P109" s="2"/>
      <c r="Q109" s="2"/>
      <c r="R109" s="2"/>
    </row>
    <row r="110" spans="1:18" ht="15" customHeight="1" x14ac:dyDescent="0.35">
      <c r="A110" s="154"/>
      <c r="B110" s="116" t="s">
        <v>50</v>
      </c>
      <c r="C110" s="116" t="s">
        <v>51</v>
      </c>
      <c r="D110" s="152"/>
      <c r="E110" s="133"/>
      <c r="F110" s="133"/>
      <c r="G110" s="133"/>
      <c r="H110" s="133"/>
      <c r="I110" s="133"/>
      <c r="J110" s="133"/>
      <c r="K110" s="133"/>
      <c r="L110" s="134"/>
      <c r="M110" s="2"/>
      <c r="N110" s="2"/>
      <c r="O110" s="2"/>
      <c r="P110" s="2"/>
      <c r="Q110" s="2"/>
      <c r="R110" s="2"/>
    </row>
    <row r="111" spans="1:18" ht="15" customHeight="1" x14ac:dyDescent="0.35">
      <c r="A111" s="73" t="s">
        <v>12</v>
      </c>
      <c r="B111" s="90">
        <v>0.2</v>
      </c>
      <c r="C111" s="90">
        <v>75</v>
      </c>
      <c r="D111" s="90">
        <v>0.71</v>
      </c>
      <c r="E111" s="133"/>
      <c r="F111" s="133"/>
      <c r="G111" s="133"/>
      <c r="H111" s="133"/>
      <c r="I111" s="133"/>
      <c r="J111" s="133"/>
      <c r="K111" s="133"/>
      <c r="L111" s="134"/>
      <c r="M111" s="2"/>
      <c r="N111" s="2"/>
      <c r="O111" s="2"/>
      <c r="P111" s="2"/>
      <c r="Q111" s="2"/>
      <c r="R111" s="2"/>
    </row>
    <row r="112" spans="1:18" ht="15" customHeight="1" x14ac:dyDescent="0.35">
      <c r="A112" s="73" t="s">
        <v>13</v>
      </c>
      <c r="B112" s="90">
        <v>0.23499999999999999</v>
      </c>
      <c r="C112" s="90">
        <v>93</v>
      </c>
      <c r="D112" s="90">
        <v>0.68</v>
      </c>
      <c r="E112" s="133"/>
      <c r="F112" s="133"/>
      <c r="G112" s="133"/>
      <c r="H112" s="133"/>
      <c r="I112" s="133"/>
      <c r="J112" s="133"/>
      <c r="K112" s="133"/>
      <c r="L112" s="134"/>
      <c r="M112" s="2"/>
      <c r="N112" s="2"/>
      <c r="O112" s="2"/>
      <c r="P112" s="2"/>
      <c r="Q112" s="2"/>
      <c r="R112" s="2"/>
    </row>
    <row r="113" spans="1:18" ht="15" customHeight="1" x14ac:dyDescent="0.35">
      <c r="A113" s="73" t="s">
        <v>14</v>
      </c>
      <c r="B113" s="90">
        <v>0.25</v>
      </c>
      <c r="C113" s="90">
        <v>80</v>
      </c>
      <c r="D113" s="90">
        <v>0.3</v>
      </c>
      <c r="E113" s="133"/>
      <c r="F113" s="133"/>
      <c r="G113" s="133"/>
      <c r="H113" s="133"/>
      <c r="I113" s="133"/>
      <c r="J113" s="133"/>
      <c r="K113" s="133"/>
      <c r="L113" s="134"/>
      <c r="M113" s="2"/>
      <c r="N113" s="2"/>
      <c r="O113" s="2"/>
      <c r="P113" s="2"/>
      <c r="Q113" s="2"/>
      <c r="R113" s="2"/>
    </row>
    <row r="114" spans="1:18" ht="15" customHeight="1" x14ac:dyDescent="0.35">
      <c r="A114" s="73" t="s">
        <v>15</v>
      </c>
      <c r="B114" s="90">
        <v>0.28999999999999998</v>
      </c>
      <c r="C114" s="90">
        <v>76</v>
      </c>
      <c r="D114" s="90">
        <v>0.5</v>
      </c>
      <c r="E114" s="133"/>
      <c r="F114" s="133"/>
      <c r="G114" s="133"/>
      <c r="H114" s="133"/>
      <c r="I114" s="133"/>
      <c r="J114" s="133"/>
      <c r="K114" s="133"/>
      <c r="L114" s="134"/>
      <c r="M114" s="2"/>
      <c r="N114" s="2"/>
      <c r="O114" s="2"/>
      <c r="P114" s="2"/>
      <c r="Q114" s="2"/>
      <c r="R114" s="2"/>
    </row>
    <row r="115" spans="1:18" ht="15" customHeight="1" x14ac:dyDescent="0.35">
      <c r="A115" s="73" t="s">
        <v>16</v>
      </c>
      <c r="B115" s="90">
        <v>0.28999999999999998</v>
      </c>
      <c r="C115" s="90">
        <v>76</v>
      </c>
      <c r="D115" s="90">
        <v>0.5</v>
      </c>
      <c r="E115" s="133"/>
      <c r="F115" s="133"/>
      <c r="G115" s="133"/>
      <c r="H115" s="133"/>
      <c r="I115" s="133"/>
      <c r="J115" s="133"/>
      <c r="K115" s="133"/>
      <c r="L115" s="134"/>
      <c r="M115" s="2"/>
      <c r="N115" s="2"/>
      <c r="O115" s="2"/>
      <c r="P115" s="2"/>
      <c r="Q115" s="2"/>
      <c r="R115" s="2"/>
    </row>
    <row r="116" spans="1:18" ht="15" customHeight="1" x14ac:dyDescent="0.35">
      <c r="A116" s="73" t="s">
        <v>17</v>
      </c>
      <c r="B116" s="90">
        <v>0.19</v>
      </c>
      <c r="C116" s="90">
        <v>21</v>
      </c>
      <c r="D116" s="90">
        <v>0.08</v>
      </c>
      <c r="E116" s="133"/>
      <c r="F116" s="133"/>
      <c r="G116" s="133"/>
      <c r="H116" s="133"/>
      <c r="I116" s="133"/>
      <c r="J116" s="133"/>
      <c r="K116" s="133"/>
      <c r="L116" s="134"/>
      <c r="M116" s="2"/>
      <c r="N116" s="2"/>
      <c r="O116" s="2"/>
      <c r="P116" s="2"/>
      <c r="Q116" s="2"/>
      <c r="R116" s="2"/>
    </row>
    <row r="117" spans="1:18" ht="15" customHeight="1" x14ac:dyDescent="0.35">
      <c r="A117" s="73" t="s">
        <v>119</v>
      </c>
      <c r="B117" s="90">
        <v>0.32500000000000001</v>
      </c>
      <c r="C117" s="90">
        <v>73</v>
      </c>
      <c r="D117" s="90">
        <v>0.27</v>
      </c>
      <c r="E117" s="133"/>
      <c r="F117" s="133"/>
      <c r="G117" s="133"/>
      <c r="H117" s="133"/>
      <c r="I117" s="133"/>
      <c r="J117" s="133"/>
      <c r="K117" s="133"/>
      <c r="L117" s="134"/>
      <c r="M117" s="2"/>
      <c r="N117" s="2"/>
      <c r="O117" s="2"/>
      <c r="P117" s="2"/>
      <c r="Q117" s="2"/>
      <c r="R117" s="2"/>
    </row>
    <row r="118" spans="1:18" ht="15" customHeight="1" x14ac:dyDescent="0.35">
      <c r="A118" s="73" t="s">
        <v>63</v>
      </c>
      <c r="B118" s="90">
        <v>0.19</v>
      </c>
      <c r="C118" s="90">
        <v>21</v>
      </c>
      <c r="D118" s="90">
        <v>0.08</v>
      </c>
      <c r="E118" s="133"/>
      <c r="F118" s="133"/>
      <c r="G118" s="133"/>
      <c r="H118" s="133"/>
      <c r="I118" s="133"/>
      <c r="J118" s="133"/>
      <c r="K118" s="133"/>
      <c r="L118" s="134"/>
      <c r="M118" s="2"/>
      <c r="N118" s="2"/>
      <c r="O118" s="2"/>
      <c r="P118" s="2"/>
      <c r="Q118" s="2"/>
      <c r="R118" s="2"/>
    </row>
    <row r="119" spans="1:18" ht="15" customHeight="1" x14ac:dyDescent="0.35">
      <c r="A119" s="73" t="s">
        <v>61</v>
      </c>
      <c r="B119" s="90">
        <v>0.5</v>
      </c>
      <c r="C119" s="90">
        <v>100</v>
      </c>
      <c r="D119" s="90">
        <v>0.11</v>
      </c>
      <c r="E119" s="133"/>
      <c r="F119" s="133"/>
      <c r="G119" s="133"/>
      <c r="H119" s="133"/>
      <c r="I119" s="133"/>
      <c r="J119" s="133"/>
      <c r="K119" s="133"/>
      <c r="L119" s="134"/>
      <c r="M119" s="2"/>
      <c r="N119" s="2"/>
      <c r="O119" s="2"/>
      <c r="P119" s="2"/>
      <c r="Q119" s="2"/>
      <c r="R119" s="2"/>
    </row>
    <row r="120" spans="1:18" s="6" customFormat="1" ht="15" customHeight="1" x14ac:dyDescent="0.35">
      <c r="A120" s="73" t="s">
        <v>18</v>
      </c>
      <c r="B120" s="90">
        <v>0.28000000000000003</v>
      </c>
      <c r="C120" s="90">
        <v>87</v>
      </c>
      <c r="D120" s="90">
        <v>0.8</v>
      </c>
      <c r="E120" s="135"/>
      <c r="F120" s="135"/>
      <c r="G120" s="135"/>
      <c r="H120" s="135"/>
      <c r="I120" s="135"/>
      <c r="J120" s="135"/>
      <c r="K120" s="135"/>
      <c r="L120" s="136"/>
      <c r="M120" s="2"/>
      <c r="N120" s="5"/>
      <c r="O120" s="5"/>
      <c r="P120" s="5"/>
      <c r="Q120" s="5"/>
      <c r="R120" s="5"/>
    </row>
    <row r="121" spans="1:18" x14ac:dyDescent="0.35">
      <c r="A121" s="151" t="s">
        <v>52</v>
      </c>
      <c r="B121" s="151"/>
      <c r="C121" s="151"/>
      <c r="D121" s="151"/>
      <c r="E121" s="151"/>
      <c r="F121" s="151"/>
      <c r="G121" s="151"/>
      <c r="H121" s="151"/>
      <c r="I121" s="151"/>
      <c r="J121" s="151"/>
      <c r="K121" s="151"/>
      <c r="L121" s="14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x14ac:dyDescent="0.35">
      <c r="A125" s="69" t="s">
        <v>53</v>
      </c>
      <c r="B125" s="70"/>
      <c r="C125" s="70"/>
      <c r="D125" s="70"/>
      <c r="E125" s="70"/>
      <c r="F125" s="71"/>
      <c r="G125" s="71"/>
      <c r="H125" s="71"/>
      <c r="I125" s="71"/>
      <c r="J125" s="71"/>
      <c r="K125" s="71"/>
      <c r="L125" s="144"/>
      <c r="M125" s="2"/>
      <c r="N125" s="2"/>
      <c r="O125" s="2"/>
      <c r="P125" s="2"/>
      <c r="Q125" s="2"/>
      <c r="R125" s="2"/>
    </row>
    <row r="126" spans="1:18" x14ac:dyDescent="0.35">
      <c r="A126" s="72" t="s">
        <v>54</v>
      </c>
      <c r="B126" s="70"/>
      <c r="C126" s="70"/>
      <c r="D126" s="70"/>
      <c r="E126" s="70"/>
      <c r="F126" s="71"/>
      <c r="G126" s="71"/>
      <c r="H126" s="71"/>
      <c r="I126" s="71"/>
      <c r="J126" s="71"/>
      <c r="K126" s="71"/>
      <c r="L126" s="145"/>
      <c r="M126" s="2"/>
      <c r="N126" s="2"/>
      <c r="O126" s="2"/>
      <c r="P126" s="2"/>
      <c r="Q126" s="2"/>
      <c r="R126" s="2"/>
    </row>
    <row r="127" spans="1:18" x14ac:dyDescent="0.35">
      <c r="A127" s="72" t="s">
        <v>55</v>
      </c>
      <c r="B127" s="70"/>
      <c r="C127" s="70"/>
      <c r="D127" s="70"/>
      <c r="E127" s="70"/>
      <c r="F127" s="71"/>
      <c r="G127" s="71"/>
      <c r="H127" s="71"/>
      <c r="I127" s="71"/>
      <c r="J127" s="71"/>
      <c r="K127" s="71"/>
      <c r="L127" s="145"/>
      <c r="M127" s="2"/>
      <c r="N127" s="2"/>
      <c r="O127" s="2"/>
      <c r="P127" s="2"/>
      <c r="Q127" s="2"/>
      <c r="R127" s="2"/>
    </row>
    <row r="128" spans="1:18" x14ac:dyDescent="0.35">
      <c r="A128" s="72" t="s">
        <v>56</v>
      </c>
      <c r="B128" s="70"/>
      <c r="C128" s="70"/>
      <c r="D128" s="70"/>
      <c r="E128" s="70"/>
      <c r="F128" s="71"/>
      <c r="G128" s="71"/>
      <c r="H128" s="71"/>
      <c r="I128" s="71"/>
      <c r="J128" s="71"/>
      <c r="K128" s="71"/>
      <c r="L128" s="145"/>
      <c r="M128" s="2"/>
      <c r="N128" s="2"/>
      <c r="O128" s="2"/>
      <c r="P128" s="2"/>
      <c r="Q128" s="2"/>
      <c r="R128" s="2"/>
    </row>
    <row r="129" spans="1:18" x14ac:dyDescent="0.35">
      <c r="A129" s="69"/>
      <c r="B129" s="70"/>
      <c r="C129" s="70"/>
      <c r="D129" s="70"/>
      <c r="E129" s="70"/>
      <c r="F129" s="71"/>
      <c r="G129" s="71"/>
      <c r="H129" s="71"/>
      <c r="I129" s="71"/>
      <c r="J129" s="71"/>
      <c r="K129" s="71"/>
      <c r="L129" s="145"/>
      <c r="M129" s="2"/>
      <c r="N129" s="2"/>
      <c r="O129" s="2"/>
      <c r="P129" s="2"/>
      <c r="Q129" s="2"/>
      <c r="R129" s="2"/>
    </row>
    <row r="130" spans="1:18" x14ac:dyDescent="0.35">
      <c r="A130" s="69" t="s">
        <v>57</v>
      </c>
      <c r="B130" s="70"/>
      <c r="C130" s="70"/>
      <c r="D130" s="70"/>
      <c r="E130" s="70"/>
      <c r="F130" s="71"/>
      <c r="G130" s="71"/>
      <c r="H130" s="71"/>
      <c r="I130" s="71"/>
      <c r="J130" s="71"/>
      <c r="K130" s="71"/>
      <c r="L130" s="145"/>
      <c r="M130" s="2"/>
      <c r="N130" s="2"/>
      <c r="O130" s="2"/>
      <c r="P130" s="2"/>
      <c r="Q130" s="2"/>
      <c r="R130" s="2"/>
    </row>
    <row r="131" spans="1:18" x14ac:dyDescent="0.35">
      <c r="A131" s="72"/>
      <c r="B131" s="70"/>
      <c r="C131" s="70"/>
      <c r="D131" s="70"/>
      <c r="E131" s="70"/>
      <c r="F131" s="71"/>
      <c r="G131" s="71"/>
      <c r="H131" s="71"/>
      <c r="I131" s="71"/>
      <c r="J131" s="71"/>
      <c r="K131" s="71"/>
      <c r="L131" s="145"/>
      <c r="M131" s="2"/>
      <c r="N131" s="2"/>
      <c r="O131" s="2"/>
      <c r="P131" s="2"/>
      <c r="Q131" s="2"/>
      <c r="R131" s="2"/>
    </row>
    <row r="132" spans="1:18" x14ac:dyDescent="0.35">
      <c r="A132" s="69"/>
      <c r="B132" s="70"/>
      <c r="C132" s="70"/>
      <c r="D132" s="70"/>
      <c r="E132" s="70"/>
      <c r="F132" s="71"/>
      <c r="G132" s="71"/>
      <c r="H132" s="71"/>
      <c r="I132" s="71"/>
      <c r="J132" s="71"/>
      <c r="K132" s="71"/>
      <c r="L132" s="14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row>
    <row r="211" spans="1:18" x14ac:dyDescent="0.35">
      <c r="A211" s="37"/>
      <c r="L211" s="38"/>
    </row>
    <row r="212" spans="1:18" x14ac:dyDescent="0.35">
      <c r="A212" s="37"/>
      <c r="L212" s="38"/>
    </row>
    <row r="213" spans="1:18" x14ac:dyDescent="0.35">
      <c r="A213" s="37"/>
      <c r="L213" s="38"/>
    </row>
    <row r="214" spans="1:18" x14ac:dyDescent="0.35">
      <c r="A214" s="37"/>
      <c r="L214" s="38"/>
    </row>
    <row r="215" spans="1:18" x14ac:dyDescent="0.35">
      <c r="A215" s="37"/>
      <c r="L215" s="38"/>
    </row>
    <row r="216" spans="1:18" x14ac:dyDescent="0.35">
      <c r="A216" s="37"/>
      <c r="L216" s="38"/>
    </row>
    <row r="217" spans="1:18" x14ac:dyDescent="0.35">
      <c r="A217" s="37"/>
      <c r="L217" s="38"/>
    </row>
    <row r="218" spans="1:18" x14ac:dyDescent="0.35">
      <c r="A218" s="37"/>
      <c r="L218" s="38"/>
    </row>
    <row r="219" spans="1:18" x14ac:dyDescent="0.35">
      <c r="A219" s="37"/>
      <c r="L219" s="38"/>
    </row>
    <row r="220" spans="1:18" x14ac:dyDescent="0.35">
      <c r="A220" s="37"/>
      <c r="L220" s="38"/>
    </row>
    <row r="221" spans="1:18" x14ac:dyDescent="0.35">
      <c r="A221" s="37"/>
      <c r="L221" s="38"/>
    </row>
    <row r="222" spans="1:18" x14ac:dyDescent="0.35">
      <c r="A222" s="37"/>
      <c r="L222" s="38"/>
    </row>
    <row r="223" spans="1:18" x14ac:dyDescent="0.35">
      <c r="A223" s="37"/>
      <c r="L223" s="38"/>
    </row>
    <row r="224" spans="1:18" x14ac:dyDescent="0.35">
      <c r="A224" s="37"/>
      <c r="L224" s="38"/>
    </row>
    <row r="225" spans="1:12" x14ac:dyDescent="0.35">
      <c r="A225" s="37"/>
      <c r="L225" s="38"/>
    </row>
    <row r="226" spans="1:12" x14ac:dyDescent="0.35">
      <c r="A226" s="37"/>
      <c r="L226" s="38"/>
    </row>
    <row r="227" spans="1:12" x14ac:dyDescent="0.35">
      <c r="A227" s="37"/>
      <c r="L227" s="38"/>
    </row>
    <row r="228" spans="1:12" x14ac:dyDescent="0.35">
      <c r="A228" s="37"/>
      <c r="L228" s="38"/>
    </row>
    <row r="229" spans="1:12" x14ac:dyDescent="0.35">
      <c r="A229" s="37"/>
      <c r="L229" s="38"/>
    </row>
    <row r="230" spans="1:12" x14ac:dyDescent="0.35">
      <c r="A230" s="37"/>
      <c r="L230" s="38"/>
    </row>
    <row r="231" spans="1:12" x14ac:dyDescent="0.35">
      <c r="A231" s="37"/>
      <c r="L231" s="38"/>
    </row>
    <row r="232" spans="1:12" x14ac:dyDescent="0.35">
      <c r="A232" s="37"/>
      <c r="L232" s="38"/>
    </row>
    <row r="233" spans="1:12" x14ac:dyDescent="0.35">
      <c r="A233" s="37"/>
      <c r="L233" s="38"/>
    </row>
    <row r="234" spans="1:12" x14ac:dyDescent="0.35">
      <c r="A234" s="37"/>
      <c r="L234" s="38"/>
    </row>
    <row r="235" spans="1:12" x14ac:dyDescent="0.35">
      <c r="A235" s="37"/>
      <c r="L235" s="38"/>
    </row>
    <row r="236" spans="1:12" x14ac:dyDescent="0.35">
      <c r="A236" s="37"/>
      <c r="L236" s="38"/>
    </row>
    <row r="237" spans="1:12" x14ac:dyDescent="0.35">
      <c r="A237" s="37"/>
      <c r="L237" s="38"/>
    </row>
    <row r="238" spans="1:12" x14ac:dyDescent="0.35">
      <c r="A238" s="37"/>
      <c r="L238" s="38"/>
    </row>
    <row r="239" spans="1:12" x14ac:dyDescent="0.35">
      <c r="A239" s="37"/>
      <c r="L239" s="38"/>
    </row>
    <row r="240" spans="1:12" x14ac:dyDescent="0.35">
      <c r="A240" s="37"/>
      <c r="L240" s="38"/>
    </row>
    <row r="241" spans="1:12" x14ac:dyDescent="0.35">
      <c r="A241" s="37"/>
      <c r="L241" s="38"/>
    </row>
    <row r="242" spans="1:12" x14ac:dyDescent="0.35">
      <c r="A242" s="37"/>
      <c r="L242" s="38"/>
    </row>
    <row r="243" spans="1:12" x14ac:dyDescent="0.35">
      <c r="A243" s="37"/>
      <c r="L243" s="38"/>
    </row>
    <row r="244" spans="1:12" x14ac:dyDescent="0.35">
      <c r="A244" s="37"/>
      <c r="L244" s="38"/>
    </row>
    <row r="245" spans="1:12" x14ac:dyDescent="0.35">
      <c r="A245" s="37"/>
      <c r="L245" s="38"/>
    </row>
    <row r="246" spans="1:12" x14ac:dyDescent="0.35">
      <c r="A246" s="37"/>
      <c r="L246" s="38"/>
    </row>
    <row r="247" spans="1:12" x14ac:dyDescent="0.35">
      <c r="A247" s="37"/>
      <c r="L247" s="38"/>
    </row>
    <row r="248" spans="1:12" x14ac:dyDescent="0.35">
      <c r="A248" s="37"/>
      <c r="L248" s="38"/>
    </row>
    <row r="249" spans="1:12" x14ac:dyDescent="0.35">
      <c r="A249" s="37"/>
      <c r="L249" s="38"/>
    </row>
    <row r="250" spans="1:12" x14ac:dyDescent="0.35">
      <c r="A250" s="37"/>
      <c r="L250" s="38"/>
    </row>
    <row r="251" spans="1:12" x14ac:dyDescent="0.35">
      <c r="A251" s="37"/>
      <c r="L251" s="38"/>
    </row>
    <row r="252" spans="1:12" x14ac:dyDescent="0.35">
      <c r="A252" s="37"/>
      <c r="L252" s="38"/>
    </row>
    <row r="253" spans="1:12" x14ac:dyDescent="0.35">
      <c r="A253" s="37"/>
      <c r="L253" s="38"/>
    </row>
    <row r="254" spans="1:12" x14ac:dyDescent="0.35">
      <c r="A254" s="37"/>
      <c r="L254" s="38"/>
    </row>
    <row r="255" spans="1:12" x14ac:dyDescent="0.35">
      <c r="A255" s="37"/>
      <c r="L255" s="38"/>
    </row>
    <row r="256" spans="1:12" x14ac:dyDescent="0.35">
      <c r="A256" s="37"/>
      <c r="L256" s="38"/>
    </row>
    <row r="257" spans="1:12" x14ac:dyDescent="0.35">
      <c r="A257" s="37"/>
      <c r="L257" s="38"/>
    </row>
    <row r="258" spans="1:12" x14ac:dyDescent="0.35">
      <c r="A258" s="37"/>
      <c r="L258" s="38"/>
    </row>
    <row r="259" spans="1:12" x14ac:dyDescent="0.35">
      <c r="A259" s="37"/>
      <c r="L259" s="38"/>
    </row>
    <row r="260" spans="1:12" x14ac:dyDescent="0.35">
      <c r="A260" s="37"/>
      <c r="L260" s="38"/>
    </row>
    <row r="261" spans="1:12" x14ac:dyDescent="0.35">
      <c r="A261" s="37"/>
      <c r="L261" s="38"/>
    </row>
    <row r="262" spans="1:12" x14ac:dyDescent="0.35">
      <c r="A262" s="37"/>
      <c r="L262" s="38"/>
    </row>
    <row r="263" spans="1:12" x14ac:dyDescent="0.35">
      <c r="A263" s="37"/>
      <c r="L263" s="38"/>
    </row>
    <row r="264" spans="1:12" x14ac:dyDescent="0.35">
      <c r="A264" s="37"/>
      <c r="L264" s="38"/>
    </row>
    <row r="265" spans="1:12" x14ac:dyDescent="0.35">
      <c r="A265" s="37"/>
      <c r="L265" s="38"/>
    </row>
    <row r="266" spans="1:12" x14ac:dyDescent="0.35">
      <c r="A266" s="37"/>
      <c r="L266" s="38"/>
    </row>
    <row r="267" spans="1:12" x14ac:dyDescent="0.35">
      <c r="A267" s="37"/>
      <c r="L267" s="38"/>
    </row>
    <row r="268" spans="1:12" x14ac:dyDescent="0.35">
      <c r="A268" s="37"/>
      <c r="L268" s="38"/>
    </row>
    <row r="269" spans="1:12" x14ac:dyDescent="0.35">
      <c r="A269" s="37"/>
      <c r="L269" s="38"/>
    </row>
    <row r="270" spans="1:12" x14ac:dyDescent="0.35">
      <c r="A270" s="37"/>
      <c r="L270" s="38"/>
    </row>
    <row r="271" spans="1:12" x14ac:dyDescent="0.35">
      <c r="A271" s="37"/>
      <c r="L271" s="38"/>
    </row>
    <row r="272" spans="1:12" x14ac:dyDescent="0.35">
      <c r="A272" s="37"/>
      <c r="L272" s="38"/>
    </row>
    <row r="273" spans="1:12" x14ac:dyDescent="0.35">
      <c r="A273" s="37"/>
      <c r="L273" s="38"/>
    </row>
    <row r="274" spans="1:12" x14ac:dyDescent="0.35">
      <c r="A274" s="37"/>
      <c r="L274" s="38"/>
    </row>
    <row r="275" spans="1:12" x14ac:dyDescent="0.35">
      <c r="A275" s="37"/>
      <c r="L275" s="38"/>
    </row>
    <row r="276" spans="1:12" x14ac:dyDescent="0.35">
      <c r="A276" s="37"/>
      <c r="L276" s="38"/>
    </row>
    <row r="277" spans="1:12" x14ac:dyDescent="0.35">
      <c r="A277" s="37"/>
      <c r="L277" s="38"/>
    </row>
    <row r="278" spans="1:12" x14ac:dyDescent="0.35">
      <c r="A278" s="37"/>
      <c r="L278" s="38"/>
    </row>
    <row r="279" spans="1:12" x14ac:dyDescent="0.35">
      <c r="A279" s="37"/>
      <c r="L279" s="38"/>
    </row>
    <row r="280" spans="1:12" x14ac:dyDescent="0.35">
      <c r="A280" s="37"/>
      <c r="L280" s="38"/>
    </row>
    <row r="281" spans="1:12" x14ac:dyDescent="0.35">
      <c r="A281" s="37"/>
      <c r="L281" s="38"/>
    </row>
    <row r="282" spans="1:12" x14ac:dyDescent="0.35">
      <c r="A282" s="37"/>
      <c r="L282" s="38"/>
    </row>
    <row r="283" spans="1:12" x14ac:dyDescent="0.35">
      <c r="A283" s="37"/>
      <c r="L283" s="38"/>
    </row>
    <row r="284" spans="1:12" x14ac:dyDescent="0.35">
      <c r="A284" s="37"/>
      <c r="L284" s="38"/>
    </row>
    <row r="285" spans="1:12" x14ac:dyDescent="0.35">
      <c r="A285" s="37"/>
      <c r="L285" s="38"/>
    </row>
    <row r="286" spans="1:12" x14ac:dyDescent="0.35">
      <c r="A286" s="37"/>
      <c r="L286" s="38"/>
    </row>
    <row r="287" spans="1:12" x14ac:dyDescent="0.35">
      <c r="A287" s="37"/>
      <c r="L287" s="38"/>
    </row>
    <row r="288" spans="1:12" x14ac:dyDescent="0.35">
      <c r="A288" s="37"/>
      <c r="L288" s="38"/>
    </row>
    <row r="289" spans="1:12" x14ac:dyDescent="0.35">
      <c r="A289" s="37"/>
      <c r="L289" s="38"/>
    </row>
    <row r="290" spans="1:12" x14ac:dyDescent="0.35">
      <c r="A290" s="37"/>
      <c r="L290" s="38"/>
    </row>
    <row r="291" spans="1:12" x14ac:dyDescent="0.35">
      <c r="A291" s="37"/>
      <c r="L291" s="38"/>
    </row>
    <row r="292" spans="1:12" x14ac:dyDescent="0.35">
      <c r="A292" s="37"/>
      <c r="L292" s="38"/>
    </row>
    <row r="293" spans="1:12" x14ac:dyDescent="0.35">
      <c r="A293" s="37"/>
      <c r="L293" s="38"/>
    </row>
    <row r="294" spans="1:12" x14ac:dyDescent="0.35">
      <c r="A294" s="37"/>
      <c r="L294" s="38"/>
    </row>
  </sheetData>
  <sheetProtection algorithmName="SHA-512" hashValue="4fghwDzCXXPO2tVMhllYaibTE+mi79yrwQX2gpQm858tLuidc/wlI5OL7Y1sU0+WkAQztkoDUJcwwK6KzjZNsQ==" saltValue="UMSCz3FeM7JfwCThFa8RkQ==" spinCount="100000" sheet="1" objects="1" scenarios="1"/>
  <mergeCells count="35">
    <mergeCell ref="M5:M7"/>
    <mergeCell ref="M26:M28"/>
    <mergeCell ref="L6:L7"/>
    <mergeCell ref="A72:L72"/>
    <mergeCell ref="D109:D110"/>
    <mergeCell ref="A47:L47"/>
    <mergeCell ref="A48:A49"/>
    <mergeCell ref="B48:L48"/>
    <mergeCell ref="A97:L97"/>
    <mergeCell ref="A73:A74"/>
    <mergeCell ref="B73:L73"/>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L121:L124"/>
    <mergeCell ref="L125:L132"/>
    <mergeCell ref="D98:L108"/>
    <mergeCell ref="E109:L120"/>
    <mergeCell ref="A121:K121"/>
    <mergeCell ref="A98:A99"/>
    <mergeCell ref="A109:A110"/>
    <mergeCell ref="B109:C109"/>
  </mergeCells>
  <dataValidations count="21">
    <dataValidation type="decimal" operator="lessThanOrEqual" allowBlank="1" showInputMessage="1" showErrorMessage="1" error="Area treated by BMP cannot exceed the area for this land use" sqref="L121 B124:C124" xr:uid="{43C86648-2312-4B50-A538-A63CA97C75CD}">
      <formula1>$F54</formula1>
    </dataValidation>
    <dataValidation type="decimal" operator="lessThanOrEqual" allowBlank="1" showInputMessage="1" showErrorMessage="1" error="Area treated by BMP cannot exceed the area for this land use" sqref="B50:K65" xr:uid="{8BB51B77-3D7D-4658-925D-10690D118E88}">
      <formula1>$D8</formula1>
    </dataValidation>
    <dataValidation type="decimal" operator="lessThanOrEqual" allowBlank="1" showInputMessage="1" showErrorMessage="1" error="Area treated by BMP cannot exceed the area for this land use" sqref="B98:C99" xr:uid="{70B006B0-5560-4C59-A44B-7F15111FB3F0}">
      <formula1>$D6</formula1>
    </dataValidation>
    <dataValidation allowBlank="1" showInputMessage="1" sqref="F17 B17:C17 B8:C14 F8:F14 B29:F44" xr:uid="{FE77582D-6077-43D2-94D6-0C40C35D572E}"/>
    <dataValidation type="decimal" operator="lessThanOrEqual" allowBlank="1" showInputMessage="1" showErrorMessage="1" error="Area treated by BMP cannot exceed the area for this land use" sqref="B90:K90 B75:B89 D75:K84 C85:K89" xr:uid="{31439328-9F38-4D83-8655-B3F198DC6D55}">
      <formula1>$D8</formula1>
    </dataValidation>
    <dataValidation type="decimal" operator="lessThanOrEqual" allowBlank="1" showInputMessage="1" showErrorMessage="1" error="Area treated by BMP cannot exceed the area for this land use" sqref="C75" xr:uid="{3D0CEBA2-8DD1-496D-8E57-8AD6438746C7}">
      <formula1>$D$8</formula1>
    </dataValidation>
    <dataValidation type="decimal" operator="lessThanOrEqual" allowBlank="1" showInputMessage="1" showErrorMessage="1" error="Area treated by BMP cannot exceed the area for this land use" sqref="C76" xr:uid="{842CA3D4-C401-4C66-97DA-0ACEC6D7159A}">
      <formula1>$D$9</formula1>
    </dataValidation>
    <dataValidation type="decimal" operator="lessThanOrEqual" allowBlank="1" showInputMessage="1" showErrorMessage="1" error="Area treated by BMP cannot exceed the area for this land use" sqref="C77" xr:uid="{0F6E13AF-EE08-4DDF-BF6D-C99DE149B039}">
      <formula1>$D$10</formula1>
    </dataValidation>
    <dataValidation type="decimal" operator="lessThanOrEqual" allowBlank="1" showInputMessage="1" showErrorMessage="1" error="Area treated by BMP cannot exceed the area for this land use" sqref="C78" xr:uid="{9F1A29FB-5396-4749-BB0E-AB79A976A8B1}">
      <formula1>$D$11</formula1>
    </dataValidation>
    <dataValidation type="decimal" operator="lessThanOrEqual" allowBlank="1" showInputMessage="1" showErrorMessage="1" error="Area treated by BMP cannot exceed the area for this land use" sqref="C79" xr:uid="{5B0905CD-CB2C-49F8-88EE-C797B5A413EA}">
      <formula1>$D$12</formula1>
    </dataValidation>
    <dataValidation type="decimal" operator="lessThanOrEqual" allowBlank="1" showInputMessage="1" showErrorMessage="1" error="Area treated by BMP cannot exceed the area for this land use" sqref="C80" xr:uid="{38EA3BBA-7817-467E-BE0A-1A80A4C4151C}">
      <formula1>$D$13</formula1>
    </dataValidation>
    <dataValidation type="decimal" operator="lessThanOrEqual" allowBlank="1" showInputMessage="1" showErrorMessage="1" error="Area treated by BMP cannot exceed the area for this land use" sqref="C81" xr:uid="{BD6836B9-2F89-4AD7-8C90-1069A3C4AE66}">
      <formula1>$D$14</formula1>
    </dataValidation>
    <dataValidation type="decimal" operator="lessThanOrEqual" allowBlank="1" showInputMessage="1" showErrorMessage="1" error="Area treated by BMP cannot exceed the area for this land use" sqref="C82" xr:uid="{3A27D93A-0E84-4543-A4C3-8F0858FF3EE9}">
      <formula1>$D$15</formula1>
    </dataValidation>
    <dataValidation type="decimal" operator="lessThanOrEqual" allowBlank="1" showInputMessage="1" showErrorMessage="1" error="Area treated by BMP cannot exceed the area for this land use" sqref="C83" xr:uid="{881DE60D-8769-4720-9A98-95071DA0829B}">
      <formula1>$D$16</formula1>
    </dataValidation>
    <dataValidation type="decimal" operator="lessThanOrEqual" allowBlank="1" showInputMessage="1" showErrorMessage="1" error="Area treated by BMP cannot exceed the area for this land use" sqref="C84" xr:uid="{36373DE0-5423-47E3-82A6-B65AA7C27A16}">
      <formula1>$D$17</formula1>
    </dataValidation>
    <dataValidation type="decimal" operator="greaterThan" allowBlank="1" showInputMessage="1" showErrorMessage="1" error="Must be &gt; 0. If this land use does not exist, enter a very small value (e.g. 0.000001 or less)" sqref="D8:D23" xr:uid="{07D500B0-AE91-400E-BBF2-A23BF560C4CB}">
      <formula1>0</formula1>
    </dataValidation>
    <dataValidation errorStyle="warning" allowBlank="1" showInputMessage="1" showErrorMessage="1" error="EMC has been changed" sqref="I8:K17 L29:L44" xr:uid="{1C6745BA-F29B-41D3-BEE5-D8A9E07F4824}"/>
    <dataValidation type="decimal" operator="lessThanOrEqual" allowBlank="1" showInputMessage="1" showErrorMessage="1" error="Must be less than or equal to 1" prompt="Must be less than or equal to 1" sqref="D68:K68 C66:E66 K66 D93:K93 C91" xr:uid="{B0D294C2-1F4F-4F85-8842-E07A5CEB6D83}">
      <formula1>1</formula1>
    </dataValidation>
    <dataValidation type="decimal" operator="lessThanOrEqual" allowBlank="1" showInputMessage="1" showErrorMessage="1" error="Must be 1 or less" prompt="Must be 1 or less" sqref="I67:J67 I92:J92" xr:uid="{31B14663-76B0-46E6-9A15-D51A5E92F259}">
      <formula1>1</formula1>
    </dataValidation>
    <dataValidation type="decimal" operator="lessThanOrEqual" allowBlank="1" showInputMessage="1" showErrorMessage="1" error="Value must be less than 1" prompt="Value must be less than 1" sqref="B68 B93" xr:uid="{29314457-E96D-4338-B99E-D7E5D103D556}">
      <formula1>1</formula1>
    </dataValidation>
    <dataValidation type="decimal" operator="lessThanOrEqual" allowBlank="1" showInputMessage="1" showErrorMessage="1" error="Value must be 1 or less" prompt="Value must be 1 or less" sqref="B67:H67 C68 K67 B66 F66:J66 B92:H92 C93 K92 B91 D91:K91" xr:uid="{71EE1B1B-053A-4A88-B37D-73088B5FCC2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E6" r:id="rId2" display="Annual Rainfall" xr:uid="{D705D903-FB58-4B02-AD43-B757DBCEB37A}"/>
    <hyperlink ref="A5:L5" r:id="rId3" location="Section_1:_Calculation_of_unadjusted_total_loads" display="SECTION 1: UNADJUSTED TOTAL LOAD " xr:uid="{31818AE3-8CBD-4B11-8F8A-1F02C96E551B}"/>
    <hyperlink ref="A47:L47" r:id="rId4" location="Section_3:_Calculations_for_phosphorus_load_reductions_associated_with_BMP_implementation" display="SECTION 3: PHOSPHORUS LOAD REDUCTIONS ASSOCIATED WITH BMP IMPLEMENTATION" xr:uid="{A8A9031A-3007-4B96-8BBD-4C89888BFB7F}"/>
    <hyperlink ref="A72:L72" r:id="rId5" location="Section_4:_Calculations_for_TSS_load_reductions_associated_with_BMP_implementation" display="TSS LOAD REDUCTIONS ASSOCIATED WITH BMP IMPLEMENTATION" xr:uid="{330507D0-9AFB-49D6-A4BF-256F1B6DC924}"/>
    <hyperlink ref="A100" r:id="rId6" xr:uid="{1F7EF96C-C811-4DBD-93A4-078A02E3FBBD}"/>
    <hyperlink ref="A104" r:id="rId7" xr:uid="{6357D719-FFD9-453E-BA33-E0BCEA69846B}"/>
    <hyperlink ref="A103" r:id="rId8" xr:uid="{1BE3AC1E-90CD-4F95-B84C-4565333CA816}"/>
    <hyperlink ref="A127" r:id="rId9" xr:uid="{446EC62C-B44C-41F3-9394-653CF879F5D3}"/>
    <hyperlink ref="A128" r:id="rId10" xr:uid="{DCEBF4B0-AA95-4B9B-8915-6137C09AA622}"/>
    <hyperlink ref="A126" r:id="rId11" xr:uid="{E78D4BBA-CD54-4794-A48D-B9D8485B0054}"/>
    <hyperlink ref="A105" r:id="rId12" xr:uid="{415D09B0-D513-44C2-B0D9-BB863A1894FB}"/>
    <hyperlink ref="A106" r:id="rId13" xr:uid="{B53701F0-36B0-441E-8BAA-015B6E3EF1C7}"/>
    <hyperlink ref="A107" r:id="rId14" xr:uid="{7097984D-C7A6-4118-BC05-F82292A9F482}"/>
    <hyperlink ref="A108" r:id="rId15" xr:uid="{81632D85-E987-4482-BB5A-54938A0691EB}"/>
    <hyperlink ref="B122" r:id="rId16" xr:uid="{0AF42C26-98F2-406A-87A9-D823D151BF15}"/>
    <hyperlink ref="F122" r:id="rId17" xr:uid="{2D714EF4-8E9E-4764-83E1-417F5919D2C5}"/>
    <hyperlink ref="E122" r:id="rId18" xr:uid="{806C3D70-128D-4E07-992A-25662195148F}"/>
    <hyperlink ref="G122" r:id="rId19" xr:uid="{527509FC-EC6A-4F0B-8269-F427ACE1472E}"/>
    <hyperlink ref="H122" r:id="rId20" xr:uid="{0447F19A-30F6-49F1-A76C-DD3234AEDA23}"/>
    <hyperlink ref="I122" r:id="rId21" xr:uid="{BD8FD02D-719A-4219-9F53-14BFFF0BF7B9}"/>
    <hyperlink ref="J122" r:id="rId22" xr:uid="{449D3B3E-0A07-4B3D-AEC2-59103D8C262F}"/>
    <hyperlink ref="E27" r:id="rId23" display="Annual Rainfall" xr:uid="{FFBC4E3C-39A4-4416-8B76-BDEE16897880}"/>
    <hyperlink ref="A26:L26" r:id="rId24" location="Section_2:_Calculation_of_adjusted_total_loads" display="SECTION 2: ADJUSTED TOTAL LOAD" xr:uid="{B42F76A0-B486-4B5A-BA7C-8A4F3067F2DF}"/>
    <hyperlink ref="A97:L97" r:id="rId25" location="Section_5:_Default_values_for_BMP_and_land_use_inputs" display="SECTION 5: BMP AND LAND USE INPUT VALUES" xr:uid="{3F4179D7-BE6E-44E1-BF9B-41E5BEF3B7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294"/>
  <sheetViews>
    <sheetView zoomScale="70" zoomScaleNormal="70" workbookViewId="0">
      <selection activeCell="A5" sqref="A5:L5"/>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72656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54296875" style="1" hidden="1"/>
  </cols>
  <sheetData>
    <row r="1" spans="1:18" ht="26" x14ac:dyDescent="0.35">
      <c r="A1" s="167" t="s">
        <v>0</v>
      </c>
      <c r="B1" s="167"/>
      <c r="C1" s="167"/>
      <c r="D1" s="167"/>
      <c r="E1" s="167"/>
      <c r="F1" s="167"/>
      <c r="G1" s="167"/>
      <c r="H1" s="167"/>
      <c r="I1" s="167"/>
      <c r="J1" s="167"/>
      <c r="K1" s="167"/>
      <c r="L1" s="167"/>
      <c r="M1" s="2"/>
    </row>
    <row r="2" spans="1:18" ht="26.25" customHeight="1" x14ac:dyDescent="0.35">
      <c r="A2" s="168" t="s">
        <v>58</v>
      </c>
      <c r="B2" s="168"/>
      <c r="C2" s="168"/>
      <c r="D2" s="168"/>
      <c r="E2" s="168"/>
      <c r="F2" s="169"/>
      <c r="G2" s="169"/>
      <c r="H2" s="169"/>
      <c r="I2" s="169"/>
      <c r="J2" s="169"/>
      <c r="K2" s="169"/>
      <c r="L2" s="169"/>
      <c r="M2" s="2"/>
    </row>
    <row r="3" spans="1:18" ht="26.25" customHeight="1" x14ac:dyDescent="0.35">
      <c r="A3" s="168" t="s">
        <v>64</v>
      </c>
      <c r="B3" s="168"/>
      <c r="C3" s="168"/>
      <c r="D3" s="168"/>
      <c r="E3" s="168"/>
      <c r="F3" s="169">
        <v>3</v>
      </c>
      <c r="G3" s="169"/>
      <c r="H3" s="169"/>
      <c r="I3" s="169"/>
      <c r="J3" s="169"/>
      <c r="K3" s="169"/>
      <c r="L3" s="169"/>
      <c r="M3" s="2"/>
    </row>
    <row r="4" spans="1:18" ht="26.25" customHeight="1" x14ac:dyDescent="0.35">
      <c r="A4" s="125" t="s">
        <v>78</v>
      </c>
      <c r="B4" s="169"/>
      <c r="C4" s="169"/>
      <c r="D4" s="169"/>
      <c r="E4" s="169"/>
      <c r="F4" s="169"/>
      <c r="G4" s="169"/>
      <c r="H4" s="169"/>
      <c r="I4" s="169"/>
      <c r="J4" s="169"/>
      <c r="K4" s="169"/>
      <c r="L4" s="169"/>
      <c r="M4" s="2"/>
    </row>
    <row r="5" spans="1:18" ht="26" x14ac:dyDescent="0.35">
      <c r="A5" s="141" t="s">
        <v>89</v>
      </c>
      <c r="B5" s="155"/>
      <c r="C5" s="155"/>
      <c r="D5" s="155"/>
      <c r="E5" s="155"/>
      <c r="F5" s="155"/>
      <c r="G5" s="155"/>
      <c r="H5" s="155"/>
      <c r="I5" s="155"/>
      <c r="J5" s="155"/>
      <c r="K5" s="155"/>
      <c r="L5" s="156"/>
      <c r="M5" s="164" t="s">
        <v>140</v>
      </c>
      <c r="N5" s="2"/>
      <c r="O5" s="2"/>
      <c r="P5" s="2"/>
      <c r="Q5" s="2"/>
      <c r="R5" s="2"/>
    </row>
    <row r="6" spans="1:18" s="6" customFormat="1"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c r="N6" s="5"/>
      <c r="O6" s="5"/>
      <c r="P6" s="5"/>
    </row>
    <row r="7" spans="1:18" s="6" customFormat="1" ht="30" customHeight="1" x14ac:dyDescent="0.35">
      <c r="A7" s="140"/>
      <c r="B7" s="3" t="s">
        <v>8</v>
      </c>
      <c r="C7" s="3" t="s">
        <v>8</v>
      </c>
      <c r="D7" s="3" t="s">
        <v>9</v>
      </c>
      <c r="E7" s="3" t="s">
        <v>10</v>
      </c>
      <c r="F7" s="3"/>
      <c r="G7" s="3" t="s">
        <v>11</v>
      </c>
      <c r="H7" s="3" t="s">
        <v>11</v>
      </c>
      <c r="I7" s="140"/>
      <c r="J7" s="140"/>
      <c r="K7" s="140"/>
      <c r="L7" s="163"/>
      <c r="M7" s="166"/>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1" t="s">
        <v>90</v>
      </c>
      <c r="B26" s="155"/>
      <c r="C26" s="155"/>
      <c r="D26" s="155"/>
      <c r="E26" s="155"/>
      <c r="F26" s="155"/>
      <c r="G26" s="155"/>
      <c r="H26" s="155"/>
      <c r="I26" s="155"/>
      <c r="J26" s="155"/>
      <c r="K26" s="155"/>
      <c r="L26" s="156"/>
      <c r="M26" s="164" t="s">
        <v>140</v>
      </c>
      <c r="N26" s="2"/>
      <c r="O26" s="2"/>
      <c r="P26" s="2"/>
      <c r="Q26" s="2"/>
      <c r="R26" s="2"/>
    </row>
    <row r="27" spans="1:18"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c r="N48" s="2"/>
      <c r="O48" s="2"/>
      <c r="P48" s="2"/>
      <c r="Q48" s="2"/>
      <c r="R48" s="2"/>
    </row>
    <row r="49" spans="1:18" s="6" customFormat="1" ht="58" x14ac:dyDescent="0.35">
      <c r="A49" s="140"/>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1" t="s">
        <v>93</v>
      </c>
      <c r="B72" s="142"/>
      <c r="C72" s="142"/>
      <c r="D72" s="142"/>
      <c r="E72" s="142"/>
      <c r="F72" s="142"/>
      <c r="G72" s="142"/>
      <c r="H72" s="142"/>
      <c r="I72" s="142"/>
      <c r="J72" s="142"/>
      <c r="K72" s="142"/>
      <c r="L72" s="143"/>
      <c r="M72" s="2"/>
      <c r="N72" s="2"/>
      <c r="O72" s="2"/>
      <c r="P72" s="2"/>
      <c r="Q72" s="2"/>
      <c r="R72" s="2"/>
    </row>
    <row r="73" spans="1:18"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1" t="s">
        <v>92</v>
      </c>
      <c r="B97" s="142"/>
      <c r="C97" s="142"/>
      <c r="D97" s="142"/>
      <c r="E97" s="142"/>
      <c r="F97" s="142"/>
      <c r="G97" s="142"/>
      <c r="H97" s="142"/>
      <c r="I97" s="142"/>
      <c r="J97" s="142"/>
      <c r="K97" s="142"/>
      <c r="L97" s="143"/>
      <c r="M97" s="2"/>
      <c r="N97" s="2"/>
      <c r="O97" s="2"/>
      <c r="P97" s="2"/>
      <c r="Q97" s="2"/>
      <c r="R97" s="2"/>
    </row>
    <row r="98" spans="1:18" ht="60" customHeight="1" x14ac:dyDescent="0.35">
      <c r="A98" s="151" t="s">
        <v>42</v>
      </c>
      <c r="B98" s="40" t="s">
        <v>43</v>
      </c>
      <c r="C98" s="40" t="s">
        <v>44</v>
      </c>
      <c r="D98" s="149" t="s">
        <v>104</v>
      </c>
      <c r="E98" s="149"/>
      <c r="F98" s="149"/>
      <c r="G98" s="149"/>
      <c r="H98" s="149"/>
      <c r="I98" s="149"/>
      <c r="J98" s="149"/>
      <c r="K98" s="149"/>
      <c r="L98" s="150"/>
      <c r="M98" s="2"/>
      <c r="N98" s="2"/>
      <c r="O98" s="2"/>
      <c r="P98" s="2"/>
      <c r="Q98" s="2"/>
      <c r="R98" s="2"/>
    </row>
    <row r="99" spans="1:18" s="6" customFormat="1" ht="15" customHeight="1" x14ac:dyDescent="0.35">
      <c r="A99" s="153"/>
      <c r="B99" s="41" t="s">
        <v>45</v>
      </c>
      <c r="C99" s="41" t="s">
        <v>45</v>
      </c>
      <c r="D99" s="133"/>
      <c r="E99" s="133"/>
      <c r="F99" s="133"/>
      <c r="G99" s="133"/>
      <c r="H99" s="133"/>
      <c r="I99" s="133"/>
      <c r="J99" s="133"/>
      <c r="K99" s="133"/>
      <c r="L99" s="134"/>
      <c r="M99" s="2"/>
      <c r="N99" s="5"/>
      <c r="O99" s="5"/>
      <c r="P99" s="5"/>
      <c r="Q99" s="5"/>
      <c r="R99" s="5"/>
    </row>
    <row r="100" spans="1:18" ht="15" customHeight="1" x14ac:dyDescent="0.35">
      <c r="A100" s="4" t="s">
        <v>38</v>
      </c>
      <c r="B100" s="91">
        <v>0.44</v>
      </c>
      <c r="C100" s="91">
        <v>0.85</v>
      </c>
      <c r="D100" s="133"/>
      <c r="E100" s="133"/>
      <c r="F100" s="133"/>
      <c r="G100" s="133"/>
      <c r="H100" s="133"/>
      <c r="I100" s="133"/>
      <c r="J100" s="133"/>
      <c r="K100" s="133"/>
      <c r="L100" s="134"/>
      <c r="M100" s="2"/>
      <c r="N100" s="2"/>
      <c r="O100" s="2"/>
      <c r="P100" s="2"/>
      <c r="Q100" s="2"/>
      <c r="R100" s="2"/>
    </row>
    <row r="101" spans="1:18" ht="29" x14ac:dyDescent="0.35">
      <c r="A101" s="67" t="s">
        <v>46</v>
      </c>
      <c r="B101" s="91">
        <v>0</v>
      </c>
      <c r="C101" s="91">
        <v>0</v>
      </c>
      <c r="D101" s="133"/>
      <c r="E101" s="133"/>
      <c r="F101" s="133"/>
      <c r="G101" s="133"/>
      <c r="H101" s="133"/>
      <c r="I101" s="133"/>
      <c r="J101" s="133"/>
      <c r="K101" s="133"/>
      <c r="L101" s="134"/>
      <c r="M101" s="2"/>
      <c r="N101" s="2"/>
      <c r="O101" s="2"/>
      <c r="P101" s="2"/>
      <c r="Q101" s="2"/>
      <c r="R101" s="2"/>
    </row>
    <row r="102" spans="1:18" ht="15" customHeight="1" x14ac:dyDescent="0.35">
      <c r="A102" s="22" t="s">
        <v>24</v>
      </c>
      <c r="B102" s="91">
        <v>0</v>
      </c>
      <c r="C102" s="91">
        <v>0.68</v>
      </c>
      <c r="D102" s="133"/>
      <c r="E102" s="133"/>
      <c r="F102" s="133"/>
      <c r="G102" s="133"/>
      <c r="H102" s="133"/>
      <c r="I102" s="133"/>
      <c r="J102" s="133"/>
      <c r="K102" s="133"/>
      <c r="L102" s="134"/>
      <c r="M102" s="2"/>
      <c r="N102" s="2"/>
      <c r="O102" s="2"/>
      <c r="P102" s="2"/>
      <c r="Q102" s="2"/>
      <c r="R102" s="2"/>
    </row>
    <row r="103" spans="1:18" ht="15" customHeight="1" x14ac:dyDescent="0.35">
      <c r="A103" s="4" t="s">
        <v>25</v>
      </c>
      <c r="B103" s="91">
        <v>0</v>
      </c>
      <c r="C103" s="91">
        <v>0.96</v>
      </c>
      <c r="D103" s="133"/>
      <c r="E103" s="133"/>
      <c r="F103" s="133"/>
      <c r="G103" s="133"/>
      <c r="H103" s="133"/>
      <c r="I103" s="133"/>
      <c r="J103" s="133"/>
      <c r="K103" s="133"/>
      <c r="L103" s="134"/>
      <c r="M103" s="2"/>
      <c r="N103" s="2"/>
      <c r="O103" s="2"/>
      <c r="P103" s="2"/>
      <c r="Q103" s="2"/>
      <c r="R103" s="2"/>
    </row>
    <row r="104" spans="1:18" ht="15" customHeight="1" x14ac:dyDescent="0.35">
      <c r="A104" s="4" t="s">
        <v>40</v>
      </c>
      <c r="B104" s="91">
        <v>0.45</v>
      </c>
      <c r="C104" s="91">
        <v>0.74</v>
      </c>
      <c r="D104" s="133"/>
      <c r="E104" s="133"/>
      <c r="F104" s="133"/>
      <c r="G104" s="133"/>
      <c r="H104" s="133"/>
      <c r="I104" s="133"/>
      <c r="J104" s="133"/>
      <c r="K104" s="133"/>
      <c r="L104" s="134"/>
      <c r="M104" s="2"/>
      <c r="N104" s="2"/>
      <c r="O104" s="2"/>
      <c r="P104" s="2"/>
      <c r="Q104" s="2"/>
      <c r="R104" s="2"/>
    </row>
    <row r="105" spans="1:18" ht="15" customHeight="1" x14ac:dyDescent="0.35">
      <c r="A105" s="4" t="s">
        <v>27</v>
      </c>
      <c r="B105" s="91">
        <v>0.47</v>
      </c>
      <c r="C105" s="91">
        <v>0.85</v>
      </c>
      <c r="D105" s="133"/>
      <c r="E105" s="133"/>
      <c r="F105" s="133"/>
      <c r="G105" s="133"/>
      <c r="H105" s="133"/>
      <c r="I105" s="133"/>
      <c r="J105" s="133"/>
      <c r="K105" s="133"/>
      <c r="L105" s="134"/>
      <c r="M105" s="2"/>
      <c r="N105" s="2"/>
      <c r="O105" s="2"/>
      <c r="P105" s="2"/>
      <c r="Q105" s="2"/>
      <c r="R105" s="2"/>
    </row>
    <row r="106" spans="1:18" ht="15" customHeight="1" x14ac:dyDescent="0.35">
      <c r="A106" s="4" t="s">
        <v>28</v>
      </c>
      <c r="B106" s="91">
        <v>0.4</v>
      </c>
      <c r="C106" s="91">
        <v>0.68</v>
      </c>
      <c r="D106" s="133"/>
      <c r="E106" s="133"/>
      <c r="F106" s="133"/>
      <c r="G106" s="133"/>
      <c r="H106" s="133"/>
      <c r="I106" s="133"/>
      <c r="J106" s="133"/>
      <c r="K106" s="133"/>
      <c r="L106" s="134"/>
      <c r="M106" s="2"/>
      <c r="N106" s="2"/>
      <c r="O106" s="2"/>
      <c r="P106" s="2"/>
      <c r="Q106" s="2"/>
      <c r="R106" s="2"/>
    </row>
    <row r="107" spans="1:18" ht="15" customHeight="1" x14ac:dyDescent="0.35">
      <c r="A107" s="4" t="s">
        <v>29</v>
      </c>
      <c r="B107" s="91">
        <v>0.5</v>
      </c>
      <c r="C107" s="91">
        <v>0.84</v>
      </c>
      <c r="D107" s="133"/>
      <c r="E107" s="133"/>
      <c r="F107" s="133"/>
      <c r="G107" s="133"/>
      <c r="H107" s="133"/>
      <c r="I107" s="133"/>
      <c r="J107" s="133"/>
      <c r="K107" s="133"/>
      <c r="L107" s="134"/>
      <c r="M107" s="2"/>
      <c r="N107" s="2"/>
      <c r="O107" s="2"/>
      <c r="P107" s="2"/>
      <c r="Q107" s="2"/>
      <c r="R107" s="2"/>
    </row>
    <row r="108" spans="1:18" ht="15" customHeight="1" x14ac:dyDescent="0.35">
      <c r="A108" s="4" t="s">
        <v>30</v>
      </c>
      <c r="B108" s="92">
        <v>0.38</v>
      </c>
      <c r="C108" s="91">
        <v>0.73</v>
      </c>
      <c r="D108" s="133"/>
      <c r="E108" s="133"/>
      <c r="F108" s="133"/>
      <c r="G108" s="133"/>
      <c r="H108" s="133"/>
      <c r="I108" s="133"/>
      <c r="J108" s="133"/>
      <c r="K108" s="133"/>
      <c r="L108" s="134"/>
      <c r="M108" s="2"/>
      <c r="N108" s="2"/>
      <c r="O108" s="2"/>
      <c r="P108" s="2"/>
      <c r="Q108" s="2"/>
      <c r="R108" s="2"/>
    </row>
    <row r="109" spans="1:18" ht="15" customHeight="1" x14ac:dyDescent="0.35">
      <c r="A109" s="154" t="s">
        <v>47</v>
      </c>
      <c r="B109" s="154" t="s">
        <v>48</v>
      </c>
      <c r="C109" s="154"/>
      <c r="D109" s="152" t="s">
        <v>49</v>
      </c>
      <c r="E109" s="133" t="s">
        <v>105</v>
      </c>
      <c r="F109" s="133"/>
      <c r="G109" s="133"/>
      <c r="H109" s="133"/>
      <c r="I109" s="133"/>
      <c r="J109" s="133"/>
      <c r="K109" s="133"/>
      <c r="L109" s="134"/>
      <c r="M109" s="2"/>
      <c r="N109" s="2"/>
      <c r="O109" s="2"/>
      <c r="P109" s="2"/>
      <c r="Q109" s="2"/>
      <c r="R109" s="2"/>
    </row>
    <row r="110" spans="1:18" ht="15" customHeight="1" x14ac:dyDescent="0.35">
      <c r="A110" s="154"/>
      <c r="B110" s="116" t="s">
        <v>50</v>
      </c>
      <c r="C110" s="116" t="s">
        <v>51</v>
      </c>
      <c r="D110" s="152"/>
      <c r="E110" s="133"/>
      <c r="F110" s="133"/>
      <c r="G110" s="133"/>
      <c r="H110" s="133"/>
      <c r="I110" s="133"/>
      <c r="J110" s="133"/>
      <c r="K110" s="133"/>
      <c r="L110" s="134"/>
      <c r="M110" s="2"/>
      <c r="N110" s="2"/>
      <c r="O110" s="2"/>
      <c r="P110" s="2"/>
      <c r="Q110" s="2"/>
      <c r="R110" s="2"/>
    </row>
    <row r="111" spans="1:18" ht="15" customHeight="1" x14ac:dyDescent="0.35">
      <c r="A111" s="73" t="s">
        <v>12</v>
      </c>
      <c r="B111" s="90">
        <v>0.2</v>
      </c>
      <c r="C111" s="90">
        <v>75</v>
      </c>
      <c r="D111" s="90">
        <v>0.71</v>
      </c>
      <c r="E111" s="133"/>
      <c r="F111" s="133"/>
      <c r="G111" s="133"/>
      <c r="H111" s="133"/>
      <c r="I111" s="133"/>
      <c r="J111" s="133"/>
      <c r="K111" s="133"/>
      <c r="L111" s="134"/>
      <c r="M111" s="2"/>
      <c r="N111" s="2"/>
      <c r="O111" s="2"/>
      <c r="P111" s="2"/>
      <c r="Q111" s="2"/>
      <c r="R111" s="2"/>
    </row>
    <row r="112" spans="1:18" ht="15" customHeight="1" x14ac:dyDescent="0.35">
      <c r="A112" s="73" t="s">
        <v>13</v>
      </c>
      <c r="B112" s="90">
        <v>0.23499999999999999</v>
      </c>
      <c r="C112" s="90">
        <v>93</v>
      </c>
      <c r="D112" s="90">
        <v>0.68</v>
      </c>
      <c r="E112" s="133"/>
      <c r="F112" s="133"/>
      <c r="G112" s="133"/>
      <c r="H112" s="133"/>
      <c r="I112" s="133"/>
      <c r="J112" s="133"/>
      <c r="K112" s="133"/>
      <c r="L112" s="134"/>
      <c r="M112" s="2"/>
      <c r="N112" s="2"/>
      <c r="O112" s="2"/>
      <c r="P112" s="2"/>
      <c r="Q112" s="2"/>
      <c r="R112" s="2"/>
    </row>
    <row r="113" spans="1:18" ht="15" customHeight="1" x14ac:dyDescent="0.35">
      <c r="A113" s="73" t="s">
        <v>14</v>
      </c>
      <c r="B113" s="90">
        <v>0.25</v>
      </c>
      <c r="C113" s="90">
        <v>80</v>
      </c>
      <c r="D113" s="90">
        <v>0.3</v>
      </c>
      <c r="E113" s="133"/>
      <c r="F113" s="133"/>
      <c r="G113" s="133"/>
      <c r="H113" s="133"/>
      <c r="I113" s="133"/>
      <c r="J113" s="133"/>
      <c r="K113" s="133"/>
      <c r="L113" s="134"/>
      <c r="M113" s="2"/>
      <c r="N113" s="2"/>
      <c r="O113" s="2"/>
      <c r="P113" s="2"/>
      <c r="Q113" s="2"/>
      <c r="R113" s="2"/>
    </row>
    <row r="114" spans="1:18" ht="15" customHeight="1" x14ac:dyDescent="0.35">
      <c r="A114" s="73" t="s">
        <v>15</v>
      </c>
      <c r="B114" s="90">
        <v>0.28999999999999998</v>
      </c>
      <c r="C114" s="90">
        <v>76</v>
      </c>
      <c r="D114" s="90">
        <v>0.5</v>
      </c>
      <c r="E114" s="133"/>
      <c r="F114" s="133"/>
      <c r="G114" s="133"/>
      <c r="H114" s="133"/>
      <c r="I114" s="133"/>
      <c r="J114" s="133"/>
      <c r="K114" s="133"/>
      <c r="L114" s="134"/>
      <c r="M114" s="2"/>
      <c r="N114" s="2"/>
      <c r="O114" s="2"/>
      <c r="P114" s="2"/>
      <c r="Q114" s="2"/>
      <c r="R114" s="2"/>
    </row>
    <row r="115" spans="1:18" ht="15" customHeight="1" x14ac:dyDescent="0.35">
      <c r="A115" s="73" t="s">
        <v>16</v>
      </c>
      <c r="B115" s="90">
        <v>0.28999999999999998</v>
      </c>
      <c r="C115" s="90">
        <v>76</v>
      </c>
      <c r="D115" s="90">
        <v>0.5</v>
      </c>
      <c r="E115" s="133"/>
      <c r="F115" s="133"/>
      <c r="G115" s="133"/>
      <c r="H115" s="133"/>
      <c r="I115" s="133"/>
      <c r="J115" s="133"/>
      <c r="K115" s="133"/>
      <c r="L115" s="134"/>
      <c r="M115" s="2"/>
      <c r="N115" s="2"/>
      <c r="O115" s="2"/>
      <c r="P115" s="2"/>
      <c r="Q115" s="2"/>
      <c r="R115" s="2"/>
    </row>
    <row r="116" spans="1:18" ht="15" customHeight="1" x14ac:dyDescent="0.35">
      <c r="A116" s="73" t="s">
        <v>17</v>
      </c>
      <c r="B116" s="90">
        <v>0.19</v>
      </c>
      <c r="C116" s="90">
        <v>21</v>
      </c>
      <c r="D116" s="90">
        <v>0.08</v>
      </c>
      <c r="E116" s="133"/>
      <c r="F116" s="133"/>
      <c r="G116" s="133"/>
      <c r="H116" s="133"/>
      <c r="I116" s="133"/>
      <c r="J116" s="133"/>
      <c r="K116" s="133"/>
      <c r="L116" s="134"/>
      <c r="M116" s="2"/>
      <c r="N116" s="2"/>
      <c r="O116" s="2"/>
      <c r="P116" s="2"/>
      <c r="Q116" s="2"/>
      <c r="R116" s="2"/>
    </row>
    <row r="117" spans="1:18" ht="15" customHeight="1" x14ac:dyDescent="0.35">
      <c r="A117" s="73" t="s">
        <v>119</v>
      </c>
      <c r="B117" s="90">
        <v>0.32500000000000001</v>
      </c>
      <c r="C117" s="90">
        <v>73</v>
      </c>
      <c r="D117" s="90">
        <v>0.27</v>
      </c>
      <c r="E117" s="133"/>
      <c r="F117" s="133"/>
      <c r="G117" s="133"/>
      <c r="H117" s="133"/>
      <c r="I117" s="133"/>
      <c r="J117" s="133"/>
      <c r="K117" s="133"/>
      <c r="L117" s="134"/>
      <c r="M117" s="2"/>
      <c r="N117" s="2"/>
      <c r="O117" s="2"/>
      <c r="P117" s="2"/>
      <c r="Q117" s="2"/>
      <c r="R117" s="2"/>
    </row>
    <row r="118" spans="1:18" ht="15" customHeight="1" x14ac:dyDescent="0.35">
      <c r="A118" s="73" t="s">
        <v>63</v>
      </c>
      <c r="B118" s="90">
        <v>0.19</v>
      </c>
      <c r="C118" s="90">
        <v>21</v>
      </c>
      <c r="D118" s="90">
        <v>0.08</v>
      </c>
      <c r="E118" s="133"/>
      <c r="F118" s="133"/>
      <c r="G118" s="133"/>
      <c r="H118" s="133"/>
      <c r="I118" s="133"/>
      <c r="J118" s="133"/>
      <c r="K118" s="133"/>
      <c r="L118" s="134"/>
      <c r="M118" s="2"/>
      <c r="N118" s="2"/>
      <c r="O118" s="2"/>
      <c r="P118" s="2"/>
      <c r="Q118" s="2"/>
      <c r="R118" s="2"/>
    </row>
    <row r="119" spans="1:18" ht="15" customHeight="1" x14ac:dyDescent="0.35">
      <c r="A119" s="73" t="s">
        <v>61</v>
      </c>
      <c r="B119" s="90">
        <v>0.5</v>
      </c>
      <c r="C119" s="90">
        <v>100</v>
      </c>
      <c r="D119" s="90">
        <v>0.11</v>
      </c>
      <c r="E119" s="133"/>
      <c r="F119" s="133"/>
      <c r="G119" s="133"/>
      <c r="H119" s="133"/>
      <c r="I119" s="133"/>
      <c r="J119" s="133"/>
      <c r="K119" s="133"/>
      <c r="L119" s="134"/>
      <c r="M119" s="2"/>
      <c r="N119" s="2"/>
      <c r="O119" s="2"/>
      <c r="P119" s="2"/>
      <c r="Q119" s="2"/>
      <c r="R119" s="2"/>
    </row>
    <row r="120" spans="1:18" s="6" customFormat="1" ht="15" customHeight="1" x14ac:dyDescent="0.35">
      <c r="A120" s="73" t="s">
        <v>18</v>
      </c>
      <c r="B120" s="90">
        <v>0.28000000000000003</v>
      </c>
      <c r="C120" s="90">
        <v>87</v>
      </c>
      <c r="D120" s="90">
        <v>0.8</v>
      </c>
      <c r="E120" s="135"/>
      <c r="F120" s="135"/>
      <c r="G120" s="135"/>
      <c r="H120" s="135"/>
      <c r="I120" s="135"/>
      <c r="J120" s="135"/>
      <c r="K120" s="135"/>
      <c r="L120" s="136"/>
      <c r="M120" s="2"/>
      <c r="N120" s="5"/>
      <c r="O120" s="5"/>
      <c r="P120" s="5"/>
      <c r="Q120" s="5"/>
      <c r="R120" s="5"/>
    </row>
    <row r="121" spans="1:18" x14ac:dyDescent="0.35">
      <c r="A121" s="151" t="s">
        <v>52</v>
      </c>
      <c r="B121" s="151"/>
      <c r="C121" s="151"/>
      <c r="D121" s="151"/>
      <c r="E121" s="151"/>
      <c r="F121" s="151"/>
      <c r="G121" s="151"/>
      <c r="H121" s="151"/>
      <c r="I121" s="151"/>
      <c r="J121" s="151"/>
      <c r="K121" s="151"/>
      <c r="L121" s="14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x14ac:dyDescent="0.35">
      <c r="A125" s="69" t="s">
        <v>53</v>
      </c>
      <c r="B125" s="70"/>
      <c r="C125" s="70"/>
      <c r="D125" s="70"/>
      <c r="E125" s="70"/>
      <c r="F125" s="71"/>
      <c r="G125" s="71"/>
      <c r="H125" s="71"/>
      <c r="I125" s="71"/>
      <c r="J125" s="71"/>
      <c r="K125" s="71"/>
      <c r="L125" s="144"/>
      <c r="M125" s="2"/>
      <c r="N125" s="2"/>
      <c r="O125" s="2"/>
      <c r="P125" s="2"/>
      <c r="Q125" s="2"/>
      <c r="R125" s="2"/>
    </row>
    <row r="126" spans="1:18" x14ac:dyDescent="0.35">
      <c r="A126" s="72" t="s">
        <v>54</v>
      </c>
      <c r="B126" s="70"/>
      <c r="C126" s="70"/>
      <c r="D126" s="70"/>
      <c r="E126" s="70"/>
      <c r="F126" s="71"/>
      <c r="G126" s="71"/>
      <c r="H126" s="71"/>
      <c r="I126" s="71"/>
      <c r="J126" s="71"/>
      <c r="K126" s="71"/>
      <c r="L126" s="145"/>
      <c r="M126" s="2"/>
      <c r="N126" s="2"/>
      <c r="O126" s="2"/>
      <c r="P126" s="2"/>
      <c r="Q126" s="2"/>
      <c r="R126" s="2"/>
    </row>
    <row r="127" spans="1:18" x14ac:dyDescent="0.35">
      <c r="A127" s="72" t="s">
        <v>55</v>
      </c>
      <c r="B127" s="70"/>
      <c r="C127" s="70"/>
      <c r="D127" s="70"/>
      <c r="E127" s="70"/>
      <c r="F127" s="71"/>
      <c r="G127" s="71"/>
      <c r="H127" s="71"/>
      <c r="I127" s="71"/>
      <c r="J127" s="71"/>
      <c r="K127" s="71"/>
      <c r="L127" s="145"/>
      <c r="M127" s="2"/>
      <c r="N127" s="2"/>
      <c r="O127" s="2"/>
      <c r="P127" s="2"/>
      <c r="Q127" s="2"/>
      <c r="R127" s="2"/>
    </row>
    <row r="128" spans="1:18" x14ac:dyDescent="0.35">
      <c r="A128" s="72" t="s">
        <v>56</v>
      </c>
      <c r="B128" s="70"/>
      <c r="C128" s="70"/>
      <c r="D128" s="70"/>
      <c r="E128" s="70"/>
      <c r="F128" s="71"/>
      <c r="G128" s="71"/>
      <c r="H128" s="71"/>
      <c r="I128" s="71"/>
      <c r="J128" s="71"/>
      <c r="K128" s="71"/>
      <c r="L128" s="145"/>
      <c r="M128" s="2"/>
      <c r="N128" s="2"/>
      <c r="O128" s="2"/>
      <c r="P128" s="2"/>
      <c r="Q128" s="2"/>
      <c r="R128" s="2"/>
    </row>
    <row r="129" spans="1:18" x14ac:dyDescent="0.35">
      <c r="A129" s="69"/>
      <c r="B129" s="70"/>
      <c r="C129" s="70"/>
      <c r="D129" s="70"/>
      <c r="E129" s="70"/>
      <c r="F129" s="71"/>
      <c r="G129" s="71"/>
      <c r="H129" s="71"/>
      <c r="I129" s="71"/>
      <c r="J129" s="71"/>
      <c r="K129" s="71"/>
      <c r="L129" s="145"/>
      <c r="M129" s="2"/>
      <c r="N129" s="2"/>
      <c r="O129" s="2"/>
      <c r="P129" s="2"/>
      <c r="Q129" s="2"/>
      <c r="R129" s="2"/>
    </row>
    <row r="130" spans="1:18" x14ac:dyDescent="0.35">
      <c r="A130" s="69" t="s">
        <v>57</v>
      </c>
      <c r="B130" s="70"/>
      <c r="C130" s="70"/>
      <c r="D130" s="70"/>
      <c r="E130" s="70"/>
      <c r="F130" s="71"/>
      <c r="G130" s="71"/>
      <c r="H130" s="71"/>
      <c r="I130" s="71"/>
      <c r="J130" s="71"/>
      <c r="K130" s="71"/>
      <c r="L130" s="145"/>
      <c r="M130" s="2"/>
      <c r="N130" s="2"/>
      <c r="O130" s="2"/>
      <c r="P130" s="2"/>
      <c r="Q130" s="2"/>
      <c r="R130" s="2"/>
    </row>
    <row r="131" spans="1:18" x14ac:dyDescent="0.35">
      <c r="A131" s="72"/>
      <c r="B131" s="70"/>
      <c r="C131" s="70"/>
      <c r="D131" s="70"/>
      <c r="E131" s="70"/>
      <c r="F131" s="71"/>
      <c r="G131" s="71"/>
      <c r="H131" s="71"/>
      <c r="I131" s="71"/>
      <c r="J131" s="71"/>
      <c r="K131" s="71"/>
      <c r="L131" s="145"/>
      <c r="M131" s="2"/>
      <c r="N131" s="2"/>
      <c r="O131" s="2"/>
      <c r="P131" s="2"/>
      <c r="Q131" s="2"/>
      <c r="R131" s="2"/>
    </row>
    <row r="132" spans="1:18" x14ac:dyDescent="0.35">
      <c r="A132" s="69"/>
      <c r="B132" s="70"/>
      <c r="C132" s="70"/>
      <c r="D132" s="70"/>
      <c r="E132" s="70"/>
      <c r="F132" s="71"/>
      <c r="G132" s="71"/>
      <c r="H132" s="71"/>
      <c r="I132" s="71"/>
      <c r="J132" s="71"/>
      <c r="K132" s="71"/>
      <c r="L132" s="14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FchJ/43+oPGf9o7SytSnce85BAj5KvjIiytFeAkxHK/ooWVcO+a+wwfswB4Twiawm5ShTJaMaN1U5iwrCsHfHA==" saltValue="1L5wJ5Kl5zY+3m5LZrF2VA==" spinCount="100000" sheet="1" objects="1" scenarios="1"/>
  <mergeCells count="35">
    <mergeCell ref="M5:M7"/>
    <mergeCell ref="M26:M28"/>
    <mergeCell ref="A47:L47"/>
    <mergeCell ref="A48:A49"/>
    <mergeCell ref="B4:L4"/>
    <mergeCell ref="A5:L5"/>
    <mergeCell ref="A6:A7"/>
    <mergeCell ref="A26:L26"/>
    <mergeCell ref="A27:A28"/>
    <mergeCell ref="I27:J27"/>
    <mergeCell ref="I6:I7"/>
    <mergeCell ref="J6:J7"/>
    <mergeCell ref="K6:K7"/>
    <mergeCell ref="L6:L7"/>
    <mergeCell ref="K27:K28"/>
    <mergeCell ref="L27:L28"/>
    <mergeCell ref="B48:L48"/>
    <mergeCell ref="A1:L1"/>
    <mergeCell ref="A2:E2"/>
    <mergeCell ref="F2:L2"/>
    <mergeCell ref="A3:E3"/>
    <mergeCell ref="F3:L3"/>
    <mergeCell ref="L121:L124"/>
    <mergeCell ref="L125:L132"/>
    <mergeCell ref="D98:L108"/>
    <mergeCell ref="E109:L120"/>
    <mergeCell ref="A121:K121"/>
    <mergeCell ref="A109:A110"/>
    <mergeCell ref="B109:C109"/>
    <mergeCell ref="D109:D110"/>
    <mergeCell ref="A72:L72"/>
    <mergeCell ref="A73:A74"/>
    <mergeCell ref="B73:L73"/>
    <mergeCell ref="A98:A99"/>
    <mergeCell ref="A97:L97"/>
  </mergeCells>
  <dataValidations count="21">
    <dataValidation type="decimal" operator="lessThanOrEqual" allowBlank="1" showInputMessage="1" showErrorMessage="1" error="Area treated by BMP cannot exceed the area for this land use" sqref="L121 B124:C124" xr:uid="{C885C765-DC3C-473E-9AD8-3FEF825D2D14}">
      <formula1>$F54</formula1>
    </dataValidation>
    <dataValidation type="decimal" operator="lessThanOrEqual" allowBlank="1" showInputMessage="1" showErrorMessage="1" error="Area treated by BMP cannot exceed the area for this land use" sqref="B50:K65" xr:uid="{AC8E55A1-2DF3-4C82-9B0F-098590C6C8A4}">
      <formula1>$D8</formula1>
    </dataValidation>
    <dataValidation type="decimal" operator="lessThanOrEqual" allowBlank="1" showInputMessage="1" showErrorMessage="1" error="Area treated by BMP cannot exceed the area for this land use" sqref="B98:C99" xr:uid="{503E31B0-D746-40B8-BBB3-F7DC584231B1}">
      <formula1>$D6</formula1>
    </dataValidation>
    <dataValidation allowBlank="1" showInputMessage="1" sqref="F17 B17:C17 B8:C14 F8:F14 B29:F44" xr:uid="{24337B27-0E65-4BB0-9294-454898745566}"/>
    <dataValidation type="decimal" operator="lessThanOrEqual" allowBlank="1" showInputMessage="1" showErrorMessage="1" error="Area treated by BMP cannot exceed the area for this land use" sqref="B90:K90 B75:B89 D75:K84 C85:K89" xr:uid="{0908C885-94A3-4D69-A722-6E30B7688F6C}">
      <formula1>$D8</formula1>
    </dataValidation>
    <dataValidation type="decimal" operator="lessThanOrEqual" allowBlank="1" showInputMessage="1" showErrorMessage="1" error="Area treated by BMP cannot exceed the area for this land use" sqref="C75" xr:uid="{CB8B9CFD-DF65-4490-B2F0-21E486B1C817}">
      <formula1>$D$8</formula1>
    </dataValidation>
    <dataValidation type="decimal" operator="lessThanOrEqual" allowBlank="1" showInputMessage="1" showErrorMessage="1" error="Area treated by BMP cannot exceed the area for this land use" sqref="C76" xr:uid="{C67342EF-45F7-4A62-AA10-EDF6C0D6B1EA}">
      <formula1>$D$9</formula1>
    </dataValidation>
    <dataValidation type="decimal" operator="lessThanOrEqual" allowBlank="1" showInputMessage="1" showErrorMessage="1" error="Area treated by BMP cannot exceed the area for this land use" sqref="C77" xr:uid="{B530267C-EB7B-4C3C-BDC5-80FA03A7F84F}">
      <formula1>$D$10</formula1>
    </dataValidation>
    <dataValidation type="decimal" operator="lessThanOrEqual" allowBlank="1" showInputMessage="1" showErrorMessage="1" error="Area treated by BMP cannot exceed the area for this land use" sqref="C78" xr:uid="{DC79BE4F-B600-49A6-9505-96196AC7D253}">
      <formula1>$D$11</formula1>
    </dataValidation>
    <dataValidation type="decimal" operator="lessThanOrEqual" allowBlank="1" showInputMessage="1" showErrorMessage="1" error="Area treated by BMP cannot exceed the area for this land use" sqref="C79" xr:uid="{D38277F5-FA53-4576-8E11-2236F19587ED}">
      <formula1>$D$12</formula1>
    </dataValidation>
    <dataValidation type="decimal" operator="lessThanOrEqual" allowBlank="1" showInputMessage="1" showErrorMessage="1" error="Area treated by BMP cannot exceed the area for this land use" sqref="C80" xr:uid="{E1638FA1-271F-430D-812F-ACFE96406A56}">
      <formula1>$D$13</formula1>
    </dataValidation>
    <dataValidation type="decimal" operator="lessThanOrEqual" allowBlank="1" showInputMessage="1" showErrorMessage="1" error="Area treated by BMP cannot exceed the area for this land use" sqref="C81" xr:uid="{2703C9AF-B1C3-40F5-8EB8-A82CC7DD9260}">
      <formula1>$D$14</formula1>
    </dataValidation>
    <dataValidation type="decimal" operator="lessThanOrEqual" allowBlank="1" showInputMessage="1" showErrorMessage="1" error="Area treated by BMP cannot exceed the area for this land use" sqref="C82" xr:uid="{BFCC726D-EF33-452C-B0C1-981D9A9D9C46}">
      <formula1>$D$15</formula1>
    </dataValidation>
    <dataValidation type="decimal" operator="lessThanOrEqual" allowBlank="1" showInputMessage="1" showErrorMessage="1" error="Area treated by BMP cannot exceed the area for this land use" sqref="C83" xr:uid="{A6657D1B-17A2-4941-AA89-7E73D4B1EB5D}">
      <formula1>$D$16</formula1>
    </dataValidation>
    <dataValidation type="decimal" operator="lessThanOrEqual" allowBlank="1" showInputMessage="1" showErrorMessage="1" error="Area treated by BMP cannot exceed the area for this land use" sqref="C84" xr:uid="{7DFA3C92-AEAC-4D91-A642-78853725C933}">
      <formula1>$D$17</formula1>
    </dataValidation>
    <dataValidation type="decimal" operator="greaterThan" allowBlank="1" showInputMessage="1" showErrorMessage="1" error="Must be &gt; 0. If this land use does not exist, enter a very small value (e.g. 0.000001 or less)" sqref="D8:D23" xr:uid="{3960E6C6-7CED-480F-A2A5-D595976249B3}">
      <formula1>0</formula1>
    </dataValidation>
    <dataValidation errorStyle="warning" allowBlank="1" showInputMessage="1" showErrorMessage="1" error="EMC has been changed" sqref="I8:K17 L29:L44" xr:uid="{D58BD10D-9DCB-46C8-B266-0E448E89D8A3}"/>
    <dataValidation type="decimal" operator="lessThanOrEqual" allowBlank="1" showInputMessage="1" showErrorMessage="1" error="Must be less than or equal to 1" prompt="Must be less than or equal to 1" sqref="D68:K68 C66:E66 K66 D93:K93 C91" xr:uid="{0624FB8B-F1DD-4441-B1F7-D5B2E96E2E42}">
      <formula1>1</formula1>
    </dataValidation>
    <dataValidation type="decimal" operator="lessThanOrEqual" allowBlank="1" showInputMessage="1" showErrorMessage="1" error="Must be 1 or less" prompt="Must be 1 or less" sqref="I67:J67 I92:J92" xr:uid="{33D3C9F6-2D5D-40FF-B03F-78937DE5177B}">
      <formula1>1</formula1>
    </dataValidation>
    <dataValidation type="decimal" operator="lessThanOrEqual" allowBlank="1" showInputMessage="1" showErrorMessage="1" error="Value must be less than 1" prompt="Value must be less than 1" sqref="B68 B93" xr:uid="{743E61AE-E183-4610-A4BB-EDD942E51699}">
      <formula1>1</formula1>
    </dataValidation>
    <dataValidation type="decimal" operator="lessThanOrEqual" allowBlank="1" showInputMessage="1" showErrorMessage="1" error="Value must be 1 or less" prompt="Value must be 1 or less" sqref="B67:H67 C68 K67 B66 F66:J66 B92:H92 C93 K92 B91 D91:K91" xr:uid="{E77ABB18-AAC7-4742-A4DB-87BF6D0A1857}">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E6" r:id="rId2" display="Annual Rainfall" xr:uid="{754DBB8B-CC53-4A43-B594-6F6C22CBBD6B}"/>
    <hyperlink ref="A5:L5" r:id="rId3" location="Section_1:_Calculation_of_unadjusted_total_loads" display="SECTION 1: UNADJUSTED TOTAL LOAD " xr:uid="{266B7C40-1773-4AC9-9BD0-78339148BF2F}"/>
    <hyperlink ref="A47:L47" r:id="rId4" location="Section_3:_Calculations_for_phosphorus_load_reductions_associated_with_BMP_implementation" display="SECTION 3: PHOSPHORUS LOAD REDUCTIONS ASSOCIATED WITH BMP IMPLEMENTATION" xr:uid="{5B0F8490-A991-4740-AF24-44A195C262A4}"/>
    <hyperlink ref="A72:L72" r:id="rId5" location="Section_4:_Calculations_for_TSS_load_reductions_associated_with_BMP_implementation" display="TSS LOAD REDUCTIONS ASSOCIATED WITH BMP IMPLEMENTATION" xr:uid="{C862DB9C-72EE-4873-A0AF-705DD8A3F9C6}"/>
    <hyperlink ref="A100" r:id="rId6" xr:uid="{2A39FAF7-D14E-469A-9DF5-94BAF7FB667A}"/>
    <hyperlink ref="A104" r:id="rId7" xr:uid="{99F0F45D-1EDE-437E-A8EB-C134FB85CE81}"/>
    <hyperlink ref="A103" r:id="rId8" xr:uid="{2B1EF153-0872-4433-BCD4-2FBEF63BCEF1}"/>
    <hyperlink ref="A127" r:id="rId9" xr:uid="{500D42D2-BC89-4211-9DF9-AA2C7CBCC4C6}"/>
    <hyperlink ref="A128" r:id="rId10" xr:uid="{BE8225B0-239A-40D3-B62E-65F4F597D4F4}"/>
    <hyperlink ref="A126" r:id="rId11" xr:uid="{A4FAC906-6FFC-461A-B271-2FC57579C330}"/>
    <hyperlink ref="A105" r:id="rId12" xr:uid="{0EB6DEB9-2C9C-487E-8417-1CDC73C4AE7C}"/>
    <hyperlink ref="A106" r:id="rId13" xr:uid="{DCD18157-1FED-4AA7-942C-D2F466D4203B}"/>
    <hyperlink ref="A107" r:id="rId14" xr:uid="{A69B2063-9A3C-4267-BB0B-698649CBAD63}"/>
    <hyperlink ref="A108" r:id="rId15" xr:uid="{5034703A-3BAA-466E-A517-F4DB815E8452}"/>
    <hyperlink ref="B122" r:id="rId16" xr:uid="{2F25EA37-3D61-4B9D-9801-5BB8628C41BD}"/>
    <hyperlink ref="F122" r:id="rId17" xr:uid="{DB9F4E7D-E9E7-470F-9C5B-41CEADA53BBF}"/>
    <hyperlink ref="E122" r:id="rId18" xr:uid="{DD961122-272C-4EFA-8886-6B067A5BF401}"/>
    <hyperlink ref="G122" r:id="rId19" xr:uid="{C9C491F0-7584-4DB3-9798-9CC33DA53862}"/>
    <hyperlink ref="H122" r:id="rId20" xr:uid="{13540F04-F6FF-4E24-8197-8BA22872294C}"/>
    <hyperlink ref="I122" r:id="rId21" xr:uid="{A1A26318-515B-4BCD-8206-FFEBD76DAED3}"/>
    <hyperlink ref="J122" r:id="rId22" xr:uid="{26DFF56A-F3D9-4192-A38A-F7702437846B}"/>
    <hyperlink ref="E27" r:id="rId23" display="Annual Rainfall" xr:uid="{F5044A48-A337-43D1-AD1A-F77173209FE4}"/>
    <hyperlink ref="A26:L26" r:id="rId24" location="Section_2:_Calculation_of_adjusted_total_loads" display="SECTION 2: ADJUSTED TOTAL LOAD" xr:uid="{5DA7CD8B-B4EC-49BC-B07D-E5304C47035D}"/>
    <hyperlink ref="A97:L97" r:id="rId25" location="Section_5:_Default_values_for_BMP_and_land_use_inputs" display="SECTION 5: BMP AND LAND USE INPUT VALUES" xr:uid="{3E5E3DD0-26F8-4600-9B37-339AB1C2B802}"/>
  </hyperlinks>
  <pageMargins left="0.7" right="0.7" top="0.75" bottom="0.75" header="0.3" footer="0.3"/>
  <pageSetup orientation="portrait" horizontalDpi="90" verticalDpi="9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294"/>
  <sheetViews>
    <sheetView zoomScale="70" zoomScaleNormal="70" workbookViewId="0">
      <selection activeCell="A5" sqref="A5:L5"/>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36328125" style="1" hidden="1"/>
  </cols>
  <sheetData>
    <row r="1" spans="1:18" ht="26" x14ac:dyDescent="0.35">
      <c r="A1" s="167" t="s">
        <v>0</v>
      </c>
      <c r="B1" s="167"/>
      <c r="C1" s="167"/>
      <c r="D1" s="167"/>
      <c r="E1" s="167"/>
      <c r="F1" s="167"/>
      <c r="G1" s="167"/>
      <c r="H1" s="167"/>
      <c r="I1" s="167"/>
      <c r="J1" s="167"/>
      <c r="K1" s="167"/>
      <c r="L1" s="167"/>
      <c r="M1" s="2"/>
    </row>
    <row r="2" spans="1:18" ht="26.25" customHeight="1" x14ac:dyDescent="0.35">
      <c r="A2" s="168" t="s">
        <v>58</v>
      </c>
      <c r="B2" s="168"/>
      <c r="C2" s="168"/>
      <c r="D2" s="168"/>
      <c r="E2" s="168"/>
      <c r="F2" s="169"/>
      <c r="G2" s="169"/>
      <c r="H2" s="169"/>
      <c r="I2" s="169"/>
      <c r="J2" s="169"/>
      <c r="K2" s="169"/>
      <c r="L2" s="169"/>
      <c r="M2" s="2"/>
    </row>
    <row r="3" spans="1:18" ht="26.25" customHeight="1" x14ac:dyDescent="0.35">
      <c r="A3" s="168" t="s">
        <v>64</v>
      </c>
      <c r="B3" s="168"/>
      <c r="C3" s="168"/>
      <c r="D3" s="168"/>
      <c r="E3" s="168"/>
      <c r="F3" s="169">
        <v>4</v>
      </c>
      <c r="G3" s="169"/>
      <c r="H3" s="169"/>
      <c r="I3" s="169"/>
      <c r="J3" s="169"/>
      <c r="K3" s="169"/>
      <c r="L3" s="169"/>
      <c r="M3" s="2"/>
    </row>
    <row r="4" spans="1:18" ht="26.25" customHeight="1" x14ac:dyDescent="0.35">
      <c r="A4" s="125" t="s">
        <v>78</v>
      </c>
      <c r="B4" s="169"/>
      <c r="C4" s="169"/>
      <c r="D4" s="169"/>
      <c r="E4" s="169"/>
      <c r="F4" s="169"/>
      <c r="G4" s="169"/>
      <c r="H4" s="169"/>
      <c r="I4" s="169"/>
      <c r="J4" s="169"/>
      <c r="K4" s="169"/>
      <c r="L4" s="169"/>
      <c r="M4" s="2"/>
    </row>
    <row r="5" spans="1:18" ht="26" x14ac:dyDescent="0.35">
      <c r="A5" s="141" t="s">
        <v>89</v>
      </c>
      <c r="B5" s="155"/>
      <c r="C5" s="155"/>
      <c r="D5" s="155"/>
      <c r="E5" s="155"/>
      <c r="F5" s="155"/>
      <c r="G5" s="155"/>
      <c r="H5" s="155"/>
      <c r="I5" s="155"/>
      <c r="J5" s="155"/>
      <c r="K5" s="155"/>
      <c r="L5" s="156"/>
      <c r="M5" s="164" t="s">
        <v>140</v>
      </c>
      <c r="N5" s="2"/>
      <c r="O5" s="2"/>
      <c r="P5" s="2"/>
      <c r="Q5" s="2"/>
      <c r="R5" s="2"/>
    </row>
    <row r="6" spans="1:18" s="6" customFormat="1"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c r="N6" s="5"/>
      <c r="O6" s="5"/>
      <c r="P6" s="5"/>
    </row>
    <row r="7" spans="1:18" s="6" customFormat="1" ht="30" customHeight="1" x14ac:dyDescent="0.35">
      <c r="A7" s="140"/>
      <c r="B7" s="3" t="s">
        <v>8</v>
      </c>
      <c r="C7" s="3" t="s">
        <v>8</v>
      </c>
      <c r="D7" s="3" t="s">
        <v>9</v>
      </c>
      <c r="E7" s="3" t="s">
        <v>10</v>
      </c>
      <c r="F7" s="3"/>
      <c r="G7" s="3" t="s">
        <v>11</v>
      </c>
      <c r="H7" s="3" t="s">
        <v>11</v>
      </c>
      <c r="I7" s="140"/>
      <c r="J7" s="140"/>
      <c r="K7" s="140"/>
      <c r="L7" s="163"/>
      <c r="M7" s="166"/>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1" t="s">
        <v>90</v>
      </c>
      <c r="B26" s="155"/>
      <c r="C26" s="155"/>
      <c r="D26" s="155"/>
      <c r="E26" s="155"/>
      <c r="F26" s="155"/>
      <c r="G26" s="155"/>
      <c r="H26" s="155"/>
      <c r="I26" s="155"/>
      <c r="J26" s="155"/>
      <c r="K26" s="155"/>
      <c r="L26" s="156"/>
      <c r="M26" s="164" t="s">
        <v>140</v>
      </c>
      <c r="N26" s="2"/>
      <c r="O26" s="2"/>
      <c r="P26" s="2"/>
      <c r="Q26" s="2"/>
      <c r="R26" s="2"/>
    </row>
    <row r="27" spans="1:18" ht="45"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c r="N48" s="2"/>
      <c r="O48" s="2"/>
      <c r="P48" s="2"/>
      <c r="Q48" s="2"/>
      <c r="R48" s="2"/>
    </row>
    <row r="49" spans="1:18" s="6" customFormat="1" ht="58" x14ac:dyDescent="0.35">
      <c r="A49" s="140"/>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1" t="s">
        <v>93</v>
      </c>
      <c r="B72" s="142"/>
      <c r="C72" s="142"/>
      <c r="D72" s="142"/>
      <c r="E72" s="142"/>
      <c r="F72" s="142"/>
      <c r="G72" s="142"/>
      <c r="H72" s="142"/>
      <c r="I72" s="142"/>
      <c r="J72" s="142"/>
      <c r="K72" s="142"/>
      <c r="L72" s="143"/>
      <c r="M72" s="2"/>
      <c r="N72" s="2"/>
      <c r="O72" s="2"/>
      <c r="P72" s="2"/>
      <c r="Q72" s="2"/>
      <c r="R72" s="2"/>
    </row>
    <row r="73" spans="1:18"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1" t="s">
        <v>92</v>
      </c>
      <c r="B97" s="142"/>
      <c r="C97" s="142"/>
      <c r="D97" s="142"/>
      <c r="E97" s="142"/>
      <c r="F97" s="142"/>
      <c r="G97" s="142"/>
      <c r="H97" s="142"/>
      <c r="I97" s="142"/>
      <c r="J97" s="142"/>
      <c r="K97" s="142"/>
      <c r="L97" s="143"/>
      <c r="M97" s="2"/>
      <c r="N97" s="2"/>
      <c r="O97" s="2"/>
      <c r="P97" s="2"/>
      <c r="Q97" s="2"/>
      <c r="R97" s="2"/>
    </row>
    <row r="98" spans="1:18" ht="60" customHeight="1" x14ac:dyDescent="0.35">
      <c r="A98" s="151" t="s">
        <v>42</v>
      </c>
      <c r="B98" s="40" t="s">
        <v>43</v>
      </c>
      <c r="C98" s="40" t="s">
        <v>44</v>
      </c>
      <c r="D98" s="149" t="s">
        <v>104</v>
      </c>
      <c r="E98" s="149"/>
      <c r="F98" s="149"/>
      <c r="G98" s="149"/>
      <c r="H98" s="149"/>
      <c r="I98" s="149"/>
      <c r="J98" s="149"/>
      <c r="K98" s="149"/>
      <c r="L98" s="150"/>
      <c r="M98" s="2"/>
      <c r="N98" s="2"/>
      <c r="O98" s="2"/>
      <c r="P98" s="2"/>
      <c r="Q98" s="2"/>
      <c r="R98" s="2"/>
    </row>
    <row r="99" spans="1:18" s="6" customFormat="1" ht="15" customHeight="1" x14ac:dyDescent="0.35">
      <c r="A99" s="153"/>
      <c r="B99" s="41" t="s">
        <v>45</v>
      </c>
      <c r="C99" s="41" t="s">
        <v>45</v>
      </c>
      <c r="D99" s="133"/>
      <c r="E99" s="133"/>
      <c r="F99" s="133"/>
      <c r="G99" s="133"/>
      <c r="H99" s="133"/>
      <c r="I99" s="133"/>
      <c r="J99" s="133"/>
      <c r="K99" s="133"/>
      <c r="L99" s="134"/>
      <c r="M99" s="2"/>
      <c r="N99" s="5"/>
      <c r="O99" s="5"/>
      <c r="P99" s="5"/>
      <c r="Q99" s="5"/>
      <c r="R99" s="5"/>
    </row>
    <row r="100" spans="1:18" ht="15" customHeight="1" x14ac:dyDescent="0.35">
      <c r="A100" s="4" t="s">
        <v>38</v>
      </c>
      <c r="B100" s="91">
        <v>0.44</v>
      </c>
      <c r="C100" s="91">
        <v>0.85</v>
      </c>
      <c r="D100" s="133"/>
      <c r="E100" s="133"/>
      <c r="F100" s="133"/>
      <c r="G100" s="133"/>
      <c r="H100" s="133"/>
      <c r="I100" s="133"/>
      <c r="J100" s="133"/>
      <c r="K100" s="133"/>
      <c r="L100" s="134"/>
      <c r="M100" s="2"/>
      <c r="N100" s="2"/>
      <c r="O100" s="2"/>
      <c r="P100" s="2"/>
      <c r="Q100" s="2"/>
      <c r="R100" s="2"/>
    </row>
    <row r="101" spans="1:18" ht="29" x14ac:dyDescent="0.35">
      <c r="A101" s="67" t="s">
        <v>46</v>
      </c>
      <c r="B101" s="91">
        <v>0</v>
      </c>
      <c r="C101" s="91">
        <v>0</v>
      </c>
      <c r="D101" s="133"/>
      <c r="E101" s="133"/>
      <c r="F101" s="133"/>
      <c r="G101" s="133"/>
      <c r="H101" s="133"/>
      <c r="I101" s="133"/>
      <c r="J101" s="133"/>
      <c r="K101" s="133"/>
      <c r="L101" s="134"/>
      <c r="M101" s="2"/>
      <c r="N101" s="2"/>
      <c r="O101" s="2"/>
      <c r="P101" s="2"/>
      <c r="Q101" s="2"/>
      <c r="R101" s="2"/>
    </row>
    <row r="102" spans="1:18" ht="15" customHeight="1" x14ac:dyDescent="0.35">
      <c r="A102" s="22" t="s">
        <v>24</v>
      </c>
      <c r="B102" s="91">
        <v>0</v>
      </c>
      <c r="C102" s="91">
        <v>0.68</v>
      </c>
      <c r="D102" s="133"/>
      <c r="E102" s="133"/>
      <c r="F102" s="133"/>
      <c r="G102" s="133"/>
      <c r="H102" s="133"/>
      <c r="I102" s="133"/>
      <c r="J102" s="133"/>
      <c r="K102" s="133"/>
      <c r="L102" s="134"/>
      <c r="M102" s="2"/>
      <c r="N102" s="2"/>
      <c r="O102" s="2"/>
      <c r="P102" s="2"/>
      <c r="Q102" s="2"/>
      <c r="R102" s="2"/>
    </row>
    <row r="103" spans="1:18" ht="15" customHeight="1" x14ac:dyDescent="0.35">
      <c r="A103" s="4" t="s">
        <v>25</v>
      </c>
      <c r="B103" s="91">
        <v>0</v>
      </c>
      <c r="C103" s="91">
        <v>0.96</v>
      </c>
      <c r="D103" s="133"/>
      <c r="E103" s="133"/>
      <c r="F103" s="133"/>
      <c r="G103" s="133"/>
      <c r="H103" s="133"/>
      <c r="I103" s="133"/>
      <c r="J103" s="133"/>
      <c r="K103" s="133"/>
      <c r="L103" s="134"/>
      <c r="M103" s="2"/>
      <c r="N103" s="2"/>
      <c r="O103" s="2"/>
      <c r="P103" s="2"/>
      <c r="Q103" s="2"/>
      <c r="R103" s="2"/>
    </row>
    <row r="104" spans="1:18" ht="15" customHeight="1" x14ac:dyDescent="0.35">
      <c r="A104" s="4" t="s">
        <v>40</v>
      </c>
      <c r="B104" s="91">
        <v>0.45</v>
      </c>
      <c r="C104" s="91">
        <v>0.74</v>
      </c>
      <c r="D104" s="133"/>
      <c r="E104" s="133"/>
      <c r="F104" s="133"/>
      <c r="G104" s="133"/>
      <c r="H104" s="133"/>
      <c r="I104" s="133"/>
      <c r="J104" s="133"/>
      <c r="K104" s="133"/>
      <c r="L104" s="134"/>
      <c r="M104" s="2"/>
      <c r="N104" s="2"/>
      <c r="O104" s="2"/>
      <c r="P104" s="2"/>
      <c r="Q104" s="2"/>
      <c r="R104" s="2"/>
    </row>
    <row r="105" spans="1:18" ht="15" customHeight="1" x14ac:dyDescent="0.35">
      <c r="A105" s="4" t="s">
        <v>27</v>
      </c>
      <c r="B105" s="91">
        <v>0.47</v>
      </c>
      <c r="C105" s="91">
        <v>0.85</v>
      </c>
      <c r="D105" s="133"/>
      <c r="E105" s="133"/>
      <c r="F105" s="133"/>
      <c r="G105" s="133"/>
      <c r="H105" s="133"/>
      <c r="I105" s="133"/>
      <c r="J105" s="133"/>
      <c r="K105" s="133"/>
      <c r="L105" s="134"/>
      <c r="M105" s="2"/>
      <c r="N105" s="2"/>
      <c r="O105" s="2"/>
      <c r="P105" s="2"/>
      <c r="Q105" s="2"/>
      <c r="R105" s="2"/>
    </row>
    <row r="106" spans="1:18" ht="15" customHeight="1" x14ac:dyDescent="0.35">
      <c r="A106" s="4" t="s">
        <v>28</v>
      </c>
      <c r="B106" s="91">
        <v>0.4</v>
      </c>
      <c r="C106" s="91">
        <v>0.68</v>
      </c>
      <c r="D106" s="133"/>
      <c r="E106" s="133"/>
      <c r="F106" s="133"/>
      <c r="G106" s="133"/>
      <c r="H106" s="133"/>
      <c r="I106" s="133"/>
      <c r="J106" s="133"/>
      <c r="K106" s="133"/>
      <c r="L106" s="134"/>
      <c r="M106" s="2"/>
      <c r="N106" s="2"/>
      <c r="O106" s="2"/>
      <c r="P106" s="2"/>
      <c r="Q106" s="2"/>
      <c r="R106" s="2"/>
    </row>
    <row r="107" spans="1:18" ht="15" customHeight="1" x14ac:dyDescent="0.35">
      <c r="A107" s="4" t="s">
        <v>29</v>
      </c>
      <c r="B107" s="91">
        <v>0.5</v>
      </c>
      <c r="C107" s="91">
        <v>0.84</v>
      </c>
      <c r="D107" s="133"/>
      <c r="E107" s="133"/>
      <c r="F107" s="133"/>
      <c r="G107" s="133"/>
      <c r="H107" s="133"/>
      <c r="I107" s="133"/>
      <c r="J107" s="133"/>
      <c r="K107" s="133"/>
      <c r="L107" s="134"/>
      <c r="M107" s="2"/>
      <c r="N107" s="2"/>
      <c r="O107" s="2"/>
      <c r="P107" s="2"/>
      <c r="Q107" s="2"/>
      <c r="R107" s="2"/>
    </row>
    <row r="108" spans="1:18" ht="15" customHeight="1" x14ac:dyDescent="0.35">
      <c r="A108" s="4" t="s">
        <v>30</v>
      </c>
      <c r="B108" s="92">
        <v>0.38</v>
      </c>
      <c r="C108" s="91">
        <v>0.73</v>
      </c>
      <c r="D108" s="133"/>
      <c r="E108" s="133"/>
      <c r="F108" s="133"/>
      <c r="G108" s="133"/>
      <c r="H108" s="133"/>
      <c r="I108" s="133"/>
      <c r="J108" s="133"/>
      <c r="K108" s="133"/>
      <c r="L108" s="134"/>
      <c r="M108" s="2"/>
      <c r="N108" s="2"/>
      <c r="O108" s="2"/>
      <c r="P108" s="2"/>
      <c r="Q108" s="2"/>
      <c r="R108" s="2"/>
    </row>
    <row r="109" spans="1:18" ht="15" customHeight="1" x14ac:dyDescent="0.35">
      <c r="A109" s="154" t="s">
        <v>47</v>
      </c>
      <c r="B109" s="154" t="s">
        <v>48</v>
      </c>
      <c r="C109" s="154"/>
      <c r="D109" s="152" t="s">
        <v>49</v>
      </c>
      <c r="E109" s="133" t="s">
        <v>105</v>
      </c>
      <c r="F109" s="133"/>
      <c r="G109" s="133"/>
      <c r="H109" s="133"/>
      <c r="I109" s="133"/>
      <c r="J109" s="133"/>
      <c r="K109" s="133"/>
      <c r="L109" s="134"/>
      <c r="M109" s="2"/>
      <c r="N109" s="2"/>
      <c r="O109" s="2"/>
      <c r="P109" s="2"/>
      <c r="Q109" s="2"/>
      <c r="R109" s="2"/>
    </row>
    <row r="110" spans="1:18" ht="15" customHeight="1" x14ac:dyDescent="0.35">
      <c r="A110" s="154"/>
      <c r="B110" s="116" t="s">
        <v>50</v>
      </c>
      <c r="C110" s="116" t="s">
        <v>51</v>
      </c>
      <c r="D110" s="152"/>
      <c r="E110" s="133"/>
      <c r="F110" s="133"/>
      <c r="G110" s="133"/>
      <c r="H110" s="133"/>
      <c r="I110" s="133"/>
      <c r="J110" s="133"/>
      <c r="K110" s="133"/>
      <c r="L110" s="134"/>
      <c r="M110" s="2"/>
      <c r="N110" s="2"/>
      <c r="O110" s="2"/>
      <c r="P110" s="2"/>
      <c r="Q110" s="2"/>
      <c r="R110" s="2"/>
    </row>
    <row r="111" spans="1:18" ht="15" customHeight="1" x14ac:dyDescent="0.35">
      <c r="A111" s="73" t="s">
        <v>12</v>
      </c>
      <c r="B111" s="90">
        <v>0.2</v>
      </c>
      <c r="C111" s="90">
        <v>75</v>
      </c>
      <c r="D111" s="90">
        <v>0.71</v>
      </c>
      <c r="E111" s="133"/>
      <c r="F111" s="133"/>
      <c r="G111" s="133"/>
      <c r="H111" s="133"/>
      <c r="I111" s="133"/>
      <c r="J111" s="133"/>
      <c r="K111" s="133"/>
      <c r="L111" s="134"/>
      <c r="M111" s="2"/>
      <c r="N111" s="2"/>
      <c r="O111" s="2"/>
      <c r="P111" s="2"/>
      <c r="Q111" s="2"/>
      <c r="R111" s="2"/>
    </row>
    <row r="112" spans="1:18" ht="15" customHeight="1" x14ac:dyDescent="0.35">
      <c r="A112" s="73" t="s">
        <v>13</v>
      </c>
      <c r="B112" s="90">
        <v>0.23499999999999999</v>
      </c>
      <c r="C112" s="90">
        <v>93</v>
      </c>
      <c r="D112" s="90">
        <v>0.68</v>
      </c>
      <c r="E112" s="133"/>
      <c r="F112" s="133"/>
      <c r="G112" s="133"/>
      <c r="H112" s="133"/>
      <c r="I112" s="133"/>
      <c r="J112" s="133"/>
      <c r="K112" s="133"/>
      <c r="L112" s="134"/>
      <c r="M112" s="2"/>
      <c r="N112" s="2"/>
      <c r="O112" s="2"/>
      <c r="P112" s="2"/>
      <c r="Q112" s="2"/>
      <c r="R112" s="2"/>
    </row>
    <row r="113" spans="1:18" ht="15" customHeight="1" x14ac:dyDescent="0.35">
      <c r="A113" s="73" t="s">
        <v>14</v>
      </c>
      <c r="B113" s="90">
        <v>0.25</v>
      </c>
      <c r="C113" s="90">
        <v>80</v>
      </c>
      <c r="D113" s="90">
        <v>0.3</v>
      </c>
      <c r="E113" s="133"/>
      <c r="F113" s="133"/>
      <c r="G113" s="133"/>
      <c r="H113" s="133"/>
      <c r="I113" s="133"/>
      <c r="J113" s="133"/>
      <c r="K113" s="133"/>
      <c r="L113" s="134"/>
      <c r="M113" s="2"/>
      <c r="N113" s="2"/>
      <c r="O113" s="2"/>
      <c r="P113" s="2"/>
      <c r="Q113" s="2"/>
      <c r="R113" s="2"/>
    </row>
    <row r="114" spans="1:18" ht="15" customHeight="1" x14ac:dyDescent="0.35">
      <c r="A114" s="73" t="s">
        <v>15</v>
      </c>
      <c r="B114" s="90">
        <v>0.28999999999999998</v>
      </c>
      <c r="C114" s="90">
        <v>76</v>
      </c>
      <c r="D114" s="90">
        <v>0.5</v>
      </c>
      <c r="E114" s="133"/>
      <c r="F114" s="133"/>
      <c r="G114" s="133"/>
      <c r="H114" s="133"/>
      <c r="I114" s="133"/>
      <c r="J114" s="133"/>
      <c r="K114" s="133"/>
      <c r="L114" s="134"/>
      <c r="M114" s="2"/>
      <c r="N114" s="2"/>
      <c r="O114" s="2"/>
      <c r="P114" s="2"/>
      <c r="Q114" s="2"/>
      <c r="R114" s="2"/>
    </row>
    <row r="115" spans="1:18" ht="15" customHeight="1" x14ac:dyDescent="0.35">
      <c r="A115" s="73" t="s">
        <v>16</v>
      </c>
      <c r="B115" s="90">
        <v>0.28999999999999998</v>
      </c>
      <c r="C115" s="90">
        <v>76</v>
      </c>
      <c r="D115" s="90">
        <v>0.5</v>
      </c>
      <c r="E115" s="133"/>
      <c r="F115" s="133"/>
      <c r="G115" s="133"/>
      <c r="H115" s="133"/>
      <c r="I115" s="133"/>
      <c r="J115" s="133"/>
      <c r="K115" s="133"/>
      <c r="L115" s="134"/>
      <c r="M115" s="2"/>
      <c r="N115" s="2"/>
      <c r="O115" s="2"/>
      <c r="P115" s="2"/>
      <c r="Q115" s="2"/>
      <c r="R115" s="2"/>
    </row>
    <row r="116" spans="1:18" ht="15" customHeight="1" x14ac:dyDescent="0.35">
      <c r="A116" s="73" t="s">
        <v>17</v>
      </c>
      <c r="B116" s="90">
        <v>0.19</v>
      </c>
      <c r="C116" s="90">
        <v>21</v>
      </c>
      <c r="D116" s="90">
        <v>0.08</v>
      </c>
      <c r="E116" s="133"/>
      <c r="F116" s="133"/>
      <c r="G116" s="133"/>
      <c r="H116" s="133"/>
      <c r="I116" s="133"/>
      <c r="J116" s="133"/>
      <c r="K116" s="133"/>
      <c r="L116" s="134"/>
      <c r="M116" s="2"/>
      <c r="N116" s="2"/>
      <c r="O116" s="2"/>
      <c r="P116" s="2"/>
      <c r="Q116" s="2"/>
      <c r="R116" s="2"/>
    </row>
    <row r="117" spans="1:18" ht="15" customHeight="1" x14ac:dyDescent="0.35">
      <c r="A117" s="73" t="s">
        <v>119</v>
      </c>
      <c r="B117" s="90">
        <v>0.32500000000000001</v>
      </c>
      <c r="C117" s="90">
        <v>73</v>
      </c>
      <c r="D117" s="90">
        <v>0.27</v>
      </c>
      <c r="E117" s="133"/>
      <c r="F117" s="133"/>
      <c r="G117" s="133"/>
      <c r="H117" s="133"/>
      <c r="I117" s="133"/>
      <c r="J117" s="133"/>
      <c r="K117" s="133"/>
      <c r="L117" s="134"/>
      <c r="M117" s="2"/>
      <c r="N117" s="2"/>
      <c r="O117" s="2"/>
      <c r="P117" s="2"/>
      <c r="Q117" s="2"/>
      <c r="R117" s="2"/>
    </row>
    <row r="118" spans="1:18" ht="15" customHeight="1" x14ac:dyDescent="0.35">
      <c r="A118" s="73" t="s">
        <v>63</v>
      </c>
      <c r="B118" s="90">
        <v>0.19</v>
      </c>
      <c r="C118" s="90">
        <v>21</v>
      </c>
      <c r="D118" s="90">
        <v>0.08</v>
      </c>
      <c r="E118" s="133"/>
      <c r="F118" s="133"/>
      <c r="G118" s="133"/>
      <c r="H118" s="133"/>
      <c r="I118" s="133"/>
      <c r="J118" s="133"/>
      <c r="K118" s="133"/>
      <c r="L118" s="134"/>
      <c r="M118" s="2"/>
      <c r="N118" s="2"/>
      <c r="O118" s="2"/>
      <c r="P118" s="2"/>
      <c r="Q118" s="2"/>
      <c r="R118" s="2"/>
    </row>
    <row r="119" spans="1:18" ht="15" customHeight="1" x14ac:dyDescent="0.35">
      <c r="A119" s="73" t="s">
        <v>61</v>
      </c>
      <c r="B119" s="90">
        <v>0.5</v>
      </c>
      <c r="C119" s="90">
        <v>100</v>
      </c>
      <c r="D119" s="90">
        <v>0.11</v>
      </c>
      <c r="E119" s="133"/>
      <c r="F119" s="133"/>
      <c r="G119" s="133"/>
      <c r="H119" s="133"/>
      <c r="I119" s="133"/>
      <c r="J119" s="133"/>
      <c r="K119" s="133"/>
      <c r="L119" s="134"/>
      <c r="M119" s="2"/>
      <c r="N119" s="2"/>
      <c r="O119" s="2"/>
      <c r="P119" s="2"/>
      <c r="Q119" s="2"/>
      <c r="R119" s="2"/>
    </row>
    <row r="120" spans="1:18" s="6" customFormat="1" ht="15" customHeight="1" x14ac:dyDescent="0.35">
      <c r="A120" s="73" t="s">
        <v>18</v>
      </c>
      <c r="B120" s="90">
        <v>0.28000000000000003</v>
      </c>
      <c r="C120" s="90">
        <v>87</v>
      </c>
      <c r="D120" s="90">
        <v>0.8</v>
      </c>
      <c r="E120" s="135"/>
      <c r="F120" s="135"/>
      <c r="G120" s="135"/>
      <c r="H120" s="135"/>
      <c r="I120" s="135"/>
      <c r="J120" s="135"/>
      <c r="K120" s="135"/>
      <c r="L120" s="136"/>
      <c r="M120" s="2"/>
      <c r="N120" s="5"/>
      <c r="O120" s="5"/>
      <c r="P120" s="5"/>
      <c r="Q120" s="5"/>
      <c r="R120" s="5"/>
    </row>
    <row r="121" spans="1:18" x14ac:dyDescent="0.35">
      <c r="A121" s="151" t="s">
        <v>52</v>
      </c>
      <c r="B121" s="151"/>
      <c r="C121" s="151"/>
      <c r="D121" s="151"/>
      <c r="E121" s="151"/>
      <c r="F121" s="151"/>
      <c r="G121" s="151"/>
      <c r="H121" s="151"/>
      <c r="I121" s="151"/>
      <c r="J121" s="151"/>
      <c r="K121" s="151"/>
      <c r="L121" s="14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x14ac:dyDescent="0.35">
      <c r="A125" s="69" t="s">
        <v>53</v>
      </c>
      <c r="B125" s="70"/>
      <c r="C125" s="70"/>
      <c r="D125" s="70"/>
      <c r="E125" s="70"/>
      <c r="F125" s="71"/>
      <c r="G125" s="71"/>
      <c r="H125" s="71"/>
      <c r="I125" s="71"/>
      <c r="J125" s="71"/>
      <c r="K125" s="71"/>
      <c r="L125" s="144"/>
      <c r="M125" s="2"/>
      <c r="N125" s="2"/>
      <c r="O125" s="2"/>
      <c r="P125" s="2"/>
      <c r="Q125" s="2"/>
      <c r="R125" s="2"/>
    </row>
    <row r="126" spans="1:18" x14ac:dyDescent="0.35">
      <c r="A126" s="72" t="s">
        <v>54</v>
      </c>
      <c r="B126" s="70"/>
      <c r="C126" s="70"/>
      <c r="D126" s="70"/>
      <c r="E126" s="70"/>
      <c r="F126" s="71"/>
      <c r="G126" s="71"/>
      <c r="H126" s="71"/>
      <c r="I126" s="71"/>
      <c r="J126" s="71"/>
      <c r="K126" s="71"/>
      <c r="L126" s="145"/>
      <c r="M126" s="2"/>
      <c r="N126" s="2"/>
      <c r="O126" s="2"/>
      <c r="P126" s="2"/>
      <c r="Q126" s="2"/>
      <c r="R126" s="2"/>
    </row>
    <row r="127" spans="1:18" x14ac:dyDescent="0.35">
      <c r="A127" s="72" t="s">
        <v>55</v>
      </c>
      <c r="B127" s="70"/>
      <c r="C127" s="70"/>
      <c r="D127" s="70"/>
      <c r="E127" s="70"/>
      <c r="F127" s="71"/>
      <c r="G127" s="71"/>
      <c r="H127" s="71"/>
      <c r="I127" s="71"/>
      <c r="J127" s="71"/>
      <c r="K127" s="71"/>
      <c r="L127" s="145"/>
      <c r="M127" s="2"/>
      <c r="N127" s="2"/>
      <c r="O127" s="2"/>
      <c r="P127" s="2"/>
      <c r="Q127" s="2"/>
      <c r="R127" s="2"/>
    </row>
    <row r="128" spans="1:18" x14ac:dyDescent="0.35">
      <c r="A128" s="72" t="s">
        <v>56</v>
      </c>
      <c r="B128" s="70"/>
      <c r="C128" s="70"/>
      <c r="D128" s="70"/>
      <c r="E128" s="70"/>
      <c r="F128" s="71"/>
      <c r="G128" s="71"/>
      <c r="H128" s="71"/>
      <c r="I128" s="71"/>
      <c r="J128" s="71"/>
      <c r="K128" s="71"/>
      <c r="L128" s="145"/>
      <c r="M128" s="2"/>
      <c r="N128" s="2"/>
      <c r="O128" s="2"/>
      <c r="P128" s="2"/>
      <c r="Q128" s="2"/>
      <c r="R128" s="2"/>
    </row>
    <row r="129" spans="1:18" x14ac:dyDescent="0.35">
      <c r="A129" s="69"/>
      <c r="B129" s="70"/>
      <c r="C129" s="70"/>
      <c r="D129" s="70"/>
      <c r="E129" s="70"/>
      <c r="F129" s="71"/>
      <c r="G129" s="71"/>
      <c r="H129" s="71"/>
      <c r="I129" s="71"/>
      <c r="J129" s="71"/>
      <c r="K129" s="71"/>
      <c r="L129" s="145"/>
      <c r="M129" s="2"/>
      <c r="N129" s="2"/>
      <c r="O129" s="2"/>
      <c r="P129" s="2"/>
      <c r="Q129" s="2"/>
      <c r="R129" s="2"/>
    </row>
    <row r="130" spans="1:18" x14ac:dyDescent="0.35">
      <c r="A130" s="69" t="s">
        <v>57</v>
      </c>
      <c r="B130" s="70"/>
      <c r="C130" s="70"/>
      <c r="D130" s="70"/>
      <c r="E130" s="70"/>
      <c r="F130" s="71"/>
      <c r="G130" s="71"/>
      <c r="H130" s="71"/>
      <c r="I130" s="71"/>
      <c r="J130" s="71"/>
      <c r="K130" s="71"/>
      <c r="L130" s="145"/>
      <c r="M130" s="2"/>
      <c r="N130" s="2"/>
      <c r="O130" s="2"/>
      <c r="P130" s="2"/>
      <c r="Q130" s="2"/>
      <c r="R130" s="2"/>
    </row>
    <row r="131" spans="1:18" x14ac:dyDescent="0.35">
      <c r="A131" s="72"/>
      <c r="B131" s="70"/>
      <c r="C131" s="70"/>
      <c r="D131" s="70"/>
      <c r="E131" s="70"/>
      <c r="F131" s="71"/>
      <c r="G131" s="71"/>
      <c r="H131" s="71"/>
      <c r="I131" s="71"/>
      <c r="J131" s="71"/>
      <c r="K131" s="71"/>
      <c r="L131" s="145"/>
      <c r="M131" s="2"/>
      <c r="N131" s="2"/>
      <c r="O131" s="2"/>
      <c r="P131" s="2"/>
      <c r="Q131" s="2"/>
      <c r="R131" s="2"/>
    </row>
    <row r="132" spans="1:18" x14ac:dyDescent="0.35">
      <c r="A132" s="69"/>
      <c r="B132" s="70"/>
      <c r="C132" s="70"/>
      <c r="D132" s="70"/>
      <c r="E132" s="70"/>
      <c r="F132" s="71"/>
      <c r="G132" s="71"/>
      <c r="H132" s="71"/>
      <c r="I132" s="71"/>
      <c r="J132" s="71"/>
      <c r="K132" s="71"/>
      <c r="L132" s="14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5vm3pn900exHdPA5ZW2oCglSJzm0m98LL/ZN1xg+ebbzYy9yKj+plj+X0b2rbel0vpYC3EWaR3auKvar2Vpx6Q==" saltValue="3wLtIsB2T7erIKV6vDULSw=="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E128552E-FDF6-44AC-A105-05E273B9A56E}">
      <formula1>$F54</formula1>
    </dataValidation>
    <dataValidation type="decimal" operator="lessThanOrEqual" allowBlank="1" showInputMessage="1" showErrorMessage="1" error="Area treated by BMP cannot exceed the area for this land use" sqref="B50:K65" xr:uid="{361ECE6D-7BB2-4525-A7DC-0292280C2171}">
      <formula1>$D8</formula1>
    </dataValidation>
    <dataValidation type="decimal" operator="lessThanOrEqual" allowBlank="1" showInputMessage="1" showErrorMessage="1" error="Area treated by BMP cannot exceed the area for this land use" sqref="B98:C99" xr:uid="{657267ED-3E42-4DB8-9152-835147DD1899}">
      <formula1>$D6</formula1>
    </dataValidation>
    <dataValidation allowBlank="1" showInputMessage="1" sqref="F17 B17:C17 B8:C14 F8:F14 B29:F44" xr:uid="{68900185-DD6E-48D5-8803-86C275098A09}"/>
    <dataValidation type="decimal" operator="lessThanOrEqual" allowBlank="1" showInputMessage="1" showErrorMessage="1" error="Area treated by BMP cannot exceed the area for this land use" sqref="B90:K90 B75:B89 D75:K84 C85:K89" xr:uid="{3C29450C-0BF6-4B92-8F5F-24AC8BF89406}">
      <formula1>$D8</formula1>
    </dataValidation>
    <dataValidation type="decimal" operator="lessThanOrEqual" allowBlank="1" showInputMessage="1" showErrorMessage="1" error="Area treated by BMP cannot exceed the area for this land use" sqref="C75" xr:uid="{BEA7A4AE-AF55-42BC-90BA-81E9DCEAC8EC}">
      <formula1>$D$8</formula1>
    </dataValidation>
    <dataValidation type="decimal" operator="lessThanOrEqual" allowBlank="1" showInputMessage="1" showErrorMessage="1" error="Area treated by BMP cannot exceed the area for this land use" sqref="C76" xr:uid="{003BA33A-72D9-4A0B-86C6-483E64EFF376}">
      <formula1>$D$9</formula1>
    </dataValidation>
    <dataValidation type="decimal" operator="lessThanOrEqual" allowBlank="1" showInputMessage="1" showErrorMessage="1" error="Area treated by BMP cannot exceed the area for this land use" sqref="C77" xr:uid="{30F6B8B4-308F-429C-8F0D-4D692BC8159C}">
      <formula1>$D$10</formula1>
    </dataValidation>
    <dataValidation type="decimal" operator="lessThanOrEqual" allowBlank="1" showInputMessage="1" showErrorMessage="1" error="Area treated by BMP cannot exceed the area for this land use" sqref="C78" xr:uid="{CC26B807-7C35-4A01-8496-15E1E1B0FE2D}">
      <formula1>$D$11</formula1>
    </dataValidation>
    <dataValidation type="decimal" operator="lessThanOrEqual" allowBlank="1" showInputMessage="1" showErrorMessage="1" error="Area treated by BMP cannot exceed the area for this land use" sqref="C79" xr:uid="{FF6BBAFC-65AE-42D9-8EED-8F3A3607652B}">
      <formula1>$D$12</formula1>
    </dataValidation>
    <dataValidation type="decimal" operator="lessThanOrEqual" allowBlank="1" showInputMessage="1" showErrorMessage="1" error="Area treated by BMP cannot exceed the area for this land use" sqref="C80" xr:uid="{DAC9F4C6-EC1A-4471-A09D-2216477C53B1}">
      <formula1>$D$13</formula1>
    </dataValidation>
    <dataValidation type="decimal" operator="lessThanOrEqual" allowBlank="1" showInputMessage="1" showErrorMessage="1" error="Area treated by BMP cannot exceed the area for this land use" sqref="C81" xr:uid="{AB3B969B-371F-40CF-8CB1-240DD0AFD96B}">
      <formula1>$D$14</formula1>
    </dataValidation>
    <dataValidation type="decimal" operator="lessThanOrEqual" allowBlank="1" showInputMessage="1" showErrorMessage="1" error="Area treated by BMP cannot exceed the area for this land use" sqref="C82" xr:uid="{4E55F7CD-B5DA-4832-87C3-9766D1E39D10}">
      <formula1>$D$15</formula1>
    </dataValidation>
    <dataValidation type="decimal" operator="lessThanOrEqual" allowBlank="1" showInputMessage="1" showErrorMessage="1" error="Area treated by BMP cannot exceed the area for this land use" sqref="C83" xr:uid="{963C4A11-6EFB-41BD-B929-277732D075DE}">
      <formula1>$D$16</formula1>
    </dataValidation>
    <dataValidation type="decimal" operator="lessThanOrEqual" allowBlank="1" showInputMessage="1" showErrorMessage="1" error="Area treated by BMP cannot exceed the area for this land use" sqref="C84" xr:uid="{B7AE6616-396D-499D-A71A-F2E5EC1AC10C}">
      <formula1>$D$17</formula1>
    </dataValidation>
    <dataValidation type="decimal" operator="greaterThan" allowBlank="1" showInputMessage="1" showErrorMessage="1" error="Must be &gt; 0. If this land use does not exist, enter a very small value (e.g. 0.000001 or less)" sqref="D8:D23" xr:uid="{1BDA85FF-AAD3-41B2-983A-18D4127CD89B}">
      <formula1>0</formula1>
    </dataValidation>
    <dataValidation errorStyle="warning" allowBlank="1" showInputMessage="1" showErrorMessage="1" error="EMC has been changed" sqref="I8:K17 L29:L44" xr:uid="{E3D948C6-1836-4035-90F5-1352EB502D29}"/>
    <dataValidation type="decimal" operator="lessThanOrEqual" allowBlank="1" showInputMessage="1" showErrorMessage="1" error="Must be less than or equal to 1" prompt="Must be less than or equal to 1" sqref="D68:K68 C66:E66 K66 D93:K93 C91" xr:uid="{5FC449C0-DF1F-4C0D-9571-5CA47F1233E2}">
      <formula1>1</formula1>
    </dataValidation>
    <dataValidation type="decimal" operator="lessThanOrEqual" allowBlank="1" showInputMessage="1" showErrorMessage="1" error="Must be 1 or less" prompt="Must be 1 or less" sqref="I67:J67 I92:J92" xr:uid="{F2B981E0-7D59-490D-884A-238A28E3A490}">
      <formula1>1</formula1>
    </dataValidation>
    <dataValidation type="decimal" operator="lessThanOrEqual" allowBlank="1" showInputMessage="1" showErrorMessage="1" error="Value must be less than 1" prompt="Value must be less than 1" sqref="B68 B93" xr:uid="{73BE3B79-52E1-439D-BB96-954857D0D6EA}">
      <formula1>1</formula1>
    </dataValidation>
    <dataValidation type="decimal" operator="lessThanOrEqual" allowBlank="1" showInputMessage="1" showErrorMessage="1" error="Value must be 1 or less" prompt="Value must be 1 or less" sqref="B67:H67 C68 K67 B66 F66:J66 B92:H92 C93 K92 B91 D91:K91" xr:uid="{64D86303-461C-43A4-B6DE-CA77B0EA93B3}">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E6" r:id="rId2" display="Annual Rainfall" xr:uid="{8B5B2F6C-363E-4199-A2D8-140B6971E662}"/>
    <hyperlink ref="A5:L5" r:id="rId3" location="Section_1:_Calculation_of_unadjusted_total_loads" display="SECTION 1: UNADJUSTED TOTAL LOAD " xr:uid="{16734DEF-454F-4CD7-BF5C-2DAD3ECB0AF6}"/>
    <hyperlink ref="A47:L47" r:id="rId4" location="Section_3:_Calculations_for_phosphorus_load_reductions_associated_with_BMP_implementation" display="SECTION 3: PHOSPHORUS LOAD REDUCTIONS ASSOCIATED WITH BMP IMPLEMENTATION" xr:uid="{828E0B1F-D076-4C17-8E04-F60FD6981127}"/>
    <hyperlink ref="A72:L72" r:id="rId5" location="Section_4:_Calculations_for_TSS_load_reductions_associated_with_BMP_implementation" display="TSS LOAD REDUCTIONS ASSOCIATED WITH BMP IMPLEMENTATION" xr:uid="{5C3339C1-072C-4336-8D04-6A4942534C27}"/>
    <hyperlink ref="A100" r:id="rId6" xr:uid="{9190F33C-596B-4123-9FEA-6EE447413BD3}"/>
    <hyperlink ref="A104" r:id="rId7" xr:uid="{F1A4F1DF-37F3-4D29-A6AE-DBEC37D7C583}"/>
    <hyperlink ref="A103" r:id="rId8" xr:uid="{F3C223F6-1C13-462C-9709-50EDDF530F4D}"/>
    <hyperlink ref="A127" r:id="rId9" xr:uid="{414C4D78-F94B-4790-8867-4F40314C10A8}"/>
    <hyperlink ref="A128" r:id="rId10" xr:uid="{A5B45C4B-29F5-4BC2-8BF2-7B8C675AF314}"/>
    <hyperlink ref="A126" r:id="rId11" xr:uid="{66125498-C8F2-4189-AC54-12F1DACCB038}"/>
    <hyperlink ref="A105" r:id="rId12" xr:uid="{30795D10-B686-4D04-99A4-6D5722747145}"/>
    <hyperlink ref="A106" r:id="rId13" xr:uid="{B681D5A5-6455-4F3A-8872-10F2C8898B45}"/>
    <hyperlink ref="A107" r:id="rId14" xr:uid="{D354EA7C-3B0E-4F23-9393-56A2827CA413}"/>
    <hyperlink ref="A108" r:id="rId15" xr:uid="{858F0ED1-F811-420A-A218-20FC1BEE7736}"/>
    <hyperlink ref="B122" r:id="rId16" xr:uid="{C500259E-87C1-48C8-B892-16F1BA76FEBE}"/>
    <hyperlink ref="F122" r:id="rId17" xr:uid="{5CC064D7-00B4-4107-A11C-E53A5EAD957E}"/>
    <hyperlink ref="E122" r:id="rId18" xr:uid="{22E72F03-1F48-4258-9722-98D4F1997C33}"/>
    <hyperlink ref="G122" r:id="rId19" xr:uid="{316B9C88-CCC9-4532-AEB8-A81B3507533B}"/>
    <hyperlink ref="H122" r:id="rId20" xr:uid="{6468F6AD-4B77-40B6-99A0-29EA4D24EA12}"/>
    <hyperlink ref="I122" r:id="rId21" xr:uid="{6EDF2E1D-21A2-4E00-B45D-BD54EDD240AA}"/>
    <hyperlink ref="J122" r:id="rId22" xr:uid="{BE92684D-5051-4FD9-91A6-7EE416FF722C}"/>
    <hyperlink ref="E27" r:id="rId23" display="Annual Rainfall" xr:uid="{80712944-F642-4E03-9865-21F4CA33F58F}"/>
    <hyperlink ref="A26:L26" r:id="rId24" location="Section_2:_Calculation_of_adjusted_total_loads" display="SECTION 2: ADJUSTED TOTAL LOAD" xr:uid="{C240FB34-4A02-4F06-80C6-A01289A0D1D4}"/>
    <hyperlink ref="A97:L97" r:id="rId25" location="Section_5:_Default_values_for_BMP_and_land_use_inputs" display="SECTION 5: BMP AND LAND USE INPUT VALUES" xr:uid="{CE3B65B8-1380-440E-8C52-2C4CA8B677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94"/>
  <sheetViews>
    <sheetView zoomScale="70" zoomScaleNormal="70" workbookViewId="0">
      <selection activeCell="A5" sqref="A5:L5"/>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1" style="1" hidden="1"/>
  </cols>
  <sheetData>
    <row r="1" spans="1:18" ht="26" x14ac:dyDescent="0.35">
      <c r="A1" s="167" t="s">
        <v>0</v>
      </c>
      <c r="B1" s="167"/>
      <c r="C1" s="167"/>
      <c r="D1" s="167"/>
      <c r="E1" s="167"/>
      <c r="F1" s="167"/>
      <c r="G1" s="167"/>
      <c r="H1" s="167"/>
      <c r="I1" s="167"/>
      <c r="J1" s="167"/>
      <c r="K1" s="167"/>
      <c r="L1" s="167"/>
      <c r="M1" s="2"/>
    </row>
    <row r="2" spans="1:18" ht="26.25" customHeight="1" x14ac:dyDescent="0.35">
      <c r="A2" s="168" t="s">
        <v>58</v>
      </c>
      <c r="B2" s="168"/>
      <c r="C2" s="168"/>
      <c r="D2" s="168"/>
      <c r="E2" s="168"/>
      <c r="F2" s="169"/>
      <c r="G2" s="169"/>
      <c r="H2" s="169"/>
      <c r="I2" s="169"/>
      <c r="J2" s="169"/>
      <c r="K2" s="169"/>
      <c r="L2" s="169"/>
      <c r="M2" s="2"/>
    </row>
    <row r="3" spans="1:18" ht="26.25" customHeight="1" x14ac:dyDescent="0.35">
      <c r="A3" s="168" t="s">
        <v>64</v>
      </c>
      <c r="B3" s="168"/>
      <c r="C3" s="168"/>
      <c r="D3" s="168"/>
      <c r="E3" s="168"/>
      <c r="F3" s="169">
        <v>5</v>
      </c>
      <c r="G3" s="169"/>
      <c r="H3" s="169"/>
      <c r="I3" s="169"/>
      <c r="J3" s="169"/>
      <c r="K3" s="169"/>
      <c r="L3" s="169"/>
      <c r="M3" s="2"/>
    </row>
    <row r="4" spans="1:18" ht="26.25" customHeight="1" x14ac:dyDescent="0.35">
      <c r="A4" s="125" t="s">
        <v>78</v>
      </c>
      <c r="B4" s="169"/>
      <c r="C4" s="169"/>
      <c r="D4" s="169"/>
      <c r="E4" s="169"/>
      <c r="F4" s="169"/>
      <c r="G4" s="169"/>
      <c r="H4" s="169"/>
      <c r="I4" s="169"/>
      <c r="J4" s="169"/>
      <c r="K4" s="169"/>
      <c r="L4" s="169"/>
      <c r="M4" s="2"/>
    </row>
    <row r="5" spans="1:18" ht="26" x14ac:dyDescent="0.35">
      <c r="A5" s="141" t="s">
        <v>89</v>
      </c>
      <c r="B5" s="155"/>
      <c r="C5" s="155"/>
      <c r="D5" s="155"/>
      <c r="E5" s="155"/>
      <c r="F5" s="155"/>
      <c r="G5" s="155"/>
      <c r="H5" s="155"/>
      <c r="I5" s="155"/>
      <c r="J5" s="155"/>
      <c r="K5" s="155"/>
      <c r="L5" s="156"/>
      <c r="M5" s="164" t="s">
        <v>140</v>
      </c>
      <c r="N5" s="2"/>
      <c r="O5" s="2"/>
      <c r="P5" s="2"/>
      <c r="Q5" s="2"/>
      <c r="R5" s="2"/>
    </row>
    <row r="6" spans="1:18" s="6" customFormat="1"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c r="N6" s="5"/>
      <c r="O6" s="5"/>
      <c r="P6" s="5"/>
    </row>
    <row r="7" spans="1:18" s="6" customFormat="1" ht="30" customHeight="1" x14ac:dyDescent="0.35">
      <c r="A7" s="140"/>
      <c r="B7" s="3" t="s">
        <v>8</v>
      </c>
      <c r="C7" s="3" t="s">
        <v>8</v>
      </c>
      <c r="D7" s="3" t="s">
        <v>9</v>
      </c>
      <c r="E7" s="3" t="s">
        <v>10</v>
      </c>
      <c r="F7" s="3"/>
      <c r="G7" s="3" t="s">
        <v>11</v>
      </c>
      <c r="H7" s="3" t="s">
        <v>11</v>
      </c>
      <c r="I7" s="140"/>
      <c r="J7" s="140"/>
      <c r="K7" s="140"/>
      <c r="L7" s="163"/>
      <c r="M7" s="166"/>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1" t="s">
        <v>90</v>
      </c>
      <c r="B26" s="155"/>
      <c r="C26" s="155"/>
      <c r="D26" s="155"/>
      <c r="E26" s="155"/>
      <c r="F26" s="155"/>
      <c r="G26" s="155"/>
      <c r="H26" s="155"/>
      <c r="I26" s="155"/>
      <c r="J26" s="155"/>
      <c r="K26" s="155"/>
      <c r="L26" s="156"/>
      <c r="M26" s="164" t="s">
        <v>140</v>
      </c>
      <c r="N26" s="2"/>
      <c r="O26" s="2"/>
      <c r="P26" s="2"/>
      <c r="Q26" s="2"/>
      <c r="R26" s="2"/>
    </row>
    <row r="27" spans="1:18"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c r="N48" s="2"/>
      <c r="O48" s="2"/>
      <c r="P48" s="2"/>
      <c r="Q48" s="2"/>
      <c r="R48" s="2"/>
    </row>
    <row r="49" spans="1:18" s="6" customFormat="1" ht="58" x14ac:dyDescent="0.35">
      <c r="A49" s="140"/>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1" t="s">
        <v>93</v>
      </c>
      <c r="B72" s="142"/>
      <c r="C72" s="142"/>
      <c r="D72" s="142"/>
      <c r="E72" s="142"/>
      <c r="F72" s="142"/>
      <c r="G72" s="142"/>
      <c r="H72" s="142"/>
      <c r="I72" s="142"/>
      <c r="J72" s="142"/>
      <c r="K72" s="142"/>
      <c r="L72" s="143"/>
      <c r="M72" s="2"/>
      <c r="N72" s="2"/>
      <c r="O72" s="2"/>
      <c r="P72" s="2"/>
      <c r="Q72" s="2"/>
      <c r="R72" s="2"/>
    </row>
    <row r="73" spans="1:18"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1" t="s">
        <v>92</v>
      </c>
      <c r="B97" s="142"/>
      <c r="C97" s="142"/>
      <c r="D97" s="142"/>
      <c r="E97" s="142"/>
      <c r="F97" s="142"/>
      <c r="G97" s="142"/>
      <c r="H97" s="142"/>
      <c r="I97" s="142"/>
      <c r="J97" s="142"/>
      <c r="K97" s="142"/>
      <c r="L97" s="143"/>
      <c r="M97" s="2"/>
      <c r="N97" s="2"/>
      <c r="O97" s="2"/>
      <c r="P97" s="2"/>
      <c r="Q97" s="2"/>
      <c r="R97" s="2"/>
    </row>
    <row r="98" spans="1:18" ht="60" customHeight="1" x14ac:dyDescent="0.35">
      <c r="A98" s="151" t="s">
        <v>42</v>
      </c>
      <c r="B98" s="40" t="s">
        <v>43</v>
      </c>
      <c r="C98" s="40" t="s">
        <v>44</v>
      </c>
      <c r="D98" s="149" t="s">
        <v>104</v>
      </c>
      <c r="E98" s="149"/>
      <c r="F98" s="149"/>
      <c r="G98" s="149"/>
      <c r="H98" s="149"/>
      <c r="I98" s="149"/>
      <c r="J98" s="149"/>
      <c r="K98" s="149"/>
      <c r="L98" s="150"/>
      <c r="M98" s="2"/>
      <c r="N98" s="2"/>
      <c r="O98" s="2"/>
      <c r="P98" s="2"/>
      <c r="Q98" s="2"/>
      <c r="R98" s="2"/>
    </row>
    <row r="99" spans="1:18" s="6" customFormat="1" ht="15" customHeight="1" x14ac:dyDescent="0.35">
      <c r="A99" s="153"/>
      <c r="B99" s="41" t="s">
        <v>45</v>
      </c>
      <c r="C99" s="41" t="s">
        <v>45</v>
      </c>
      <c r="D99" s="133"/>
      <c r="E99" s="133"/>
      <c r="F99" s="133"/>
      <c r="G99" s="133"/>
      <c r="H99" s="133"/>
      <c r="I99" s="133"/>
      <c r="J99" s="133"/>
      <c r="K99" s="133"/>
      <c r="L99" s="134"/>
      <c r="M99" s="2"/>
      <c r="N99" s="5"/>
      <c r="O99" s="5"/>
      <c r="P99" s="5"/>
      <c r="Q99" s="5"/>
      <c r="R99" s="5"/>
    </row>
    <row r="100" spans="1:18" ht="15" customHeight="1" x14ac:dyDescent="0.35">
      <c r="A100" s="4" t="s">
        <v>38</v>
      </c>
      <c r="B100" s="91">
        <v>0.44</v>
      </c>
      <c r="C100" s="91">
        <v>0.85</v>
      </c>
      <c r="D100" s="133"/>
      <c r="E100" s="133"/>
      <c r="F100" s="133"/>
      <c r="G100" s="133"/>
      <c r="H100" s="133"/>
      <c r="I100" s="133"/>
      <c r="J100" s="133"/>
      <c r="K100" s="133"/>
      <c r="L100" s="134"/>
      <c r="M100" s="2"/>
      <c r="N100" s="2"/>
      <c r="O100" s="2"/>
      <c r="P100" s="2"/>
      <c r="Q100" s="2"/>
      <c r="R100" s="2"/>
    </row>
    <row r="101" spans="1:18" ht="29" x14ac:dyDescent="0.35">
      <c r="A101" s="67" t="s">
        <v>46</v>
      </c>
      <c r="B101" s="91">
        <v>0</v>
      </c>
      <c r="C101" s="91">
        <v>0</v>
      </c>
      <c r="D101" s="133"/>
      <c r="E101" s="133"/>
      <c r="F101" s="133"/>
      <c r="G101" s="133"/>
      <c r="H101" s="133"/>
      <c r="I101" s="133"/>
      <c r="J101" s="133"/>
      <c r="K101" s="133"/>
      <c r="L101" s="134"/>
      <c r="M101" s="2"/>
      <c r="N101" s="2"/>
      <c r="O101" s="2"/>
      <c r="P101" s="2"/>
      <c r="Q101" s="2"/>
      <c r="R101" s="2"/>
    </row>
    <row r="102" spans="1:18" ht="15" customHeight="1" x14ac:dyDescent="0.35">
      <c r="A102" s="22" t="s">
        <v>24</v>
      </c>
      <c r="B102" s="91">
        <v>0</v>
      </c>
      <c r="C102" s="91">
        <v>0.68</v>
      </c>
      <c r="D102" s="133"/>
      <c r="E102" s="133"/>
      <c r="F102" s="133"/>
      <c r="G102" s="133"/>
      <c r="H102" s="133"/>
      <c r="I102" s="133"/>
      <c r="J102" s="133"/>
      <c r="K102" s="133"/>
      <c r="L102" s="134"/>
      <c r="M102" s="2"/>
      <c r="N102" s="2"/>
      <c r="O102" s="2"/>
      <c r="P102" s="2"/>
      <c r="Q102" s="2"/>
      <c r="R102" s="2"/>
    </row>
    <row r="103" spans="1:18" ht="15" customHeight="1" x14ac:dyDescent="0.35">
      <c r="A103" s="4" t="s">
        <v>25</v>
      </c>
      <c r="B103" s="91">
        <v>0</v>
      </c>
      <c r="C103" s="91">
        <v>0.96</v>
      </c>
      <c r="D103" s="133"/>
      <c r="E103" s="133"/>
      <c r="F103" s="133"/>
      <c r="G103" s="133"/>
      <c r="H103" s="133"/>
      <c r="I103" s="133"/>
      <c r="J103" s="133"/>
      <c r="K103" s="133"/>
      <c r="L103" s="134"/>
      <c r="M103" s="2"/>
      <c r="N103" s="2"/>
      <c r="O103" s="2"/>
      <c r="P103" s="2"/>
      <c r="Q103" s="2"/>
      <c r="R103" s="2"/>
    </row>
    <row r="104" spans="1:18" ht="15" customHeight="1" x14ac:dyDescent="0.35">
      <c r="A104" s="4" t="s">
        <v>40</v>
      </c>
      <c r="B104" s="91">
        <v>0.45</v>
      </c>
      <c r="C104" s="91">
        <v>0.74</v>
      </c>
      <c r="D104" s="133"/>
      <c r="E104" s="133"/>
      <c r="F104" s="133"/>
      <c r="G104" s="133"/>
      <c r="H104" s="133"/>
      <c r="I104" s="133"/>
      <c r="J104" s="133"/>
      <c r="K104" s="133"/>
      <c r="L104" s="134"/>
      <c r="M104" s="2"/>
      <c r="N104" s="2"/>
      <c r="O104" s="2"/>
      <c r="P104" s="2"/>
      <c r="Q104" s="2"/>
      <c r="R104" s="2"/>
    </row>
    <row r="105" spans="1:18" ht="15" customHeight="1" x14ac:dyDescent="0.35">
      <c r="A105" s="4" t="s">
        <v>27</v>
      </c>
      <c r="B105" s="91">
        <v>0.47</v>
      </c>
      <c r="C105" s="91">
        <v>0.85</v>
      </c>
      <c r="D105" s="133"/>
      <c r="E105" s="133"/>
      <c r="F105" s="133"/>
      <c r="G105" s="133"/>
      <c r="H105" s="133"/>
      <c r="I105" s="133"/>
      <c r="J105" s="133"/>
      <c r="K105" s="133"/>
      <c r="L105" s="134"/>
      <c r="M105" s="2"/>
      <c r="N105" s="2"/>
      <c r="O105" s="2"/>
      <c r="P105" s="2"/>
      <c r="Q105" s="2"/>
      <c r="R105" s="2"/>
    </row>
    <row r="106" spans="1:18" ht="15" customHeight="1" x14ac:dyDescent="0.35">
      <c r="A106" s="4" t="s">
        <v>28</v>
      </c>
      <c r="B106" s="91">
        <v>0.4</v>
      </c>
      <c r="C106" s="91">
        <v>0.68</v>
      </c>
      <c r="D106" s="133"/>
      <c r="E106" s="133"/>
      <c r="F106" s="133"/>
      <c r="G106" s="133"/>
      <c r="H106" s="133"/>
      <c r="I106" s="133"/>
      <c r="J106" s="133"/>
      <c r="K106" s="133"/>
      <c r="L106" s="134"/>
      <c r="M106" s="2"/>
      <c r="N106" s="2"/>
      <c r="O106" s="2"/>
      <c r="P106" s="2"/>
      <c r="Q106" s="2"/>
      <c r="R106" s="2"/>
    </row>
    <row r="107" spans="1:18" ht="15" customHeight="1" x14ac:dyDescent="0.35">
      <c r="A107" s="4" t="s">
        <v>29</v>
      </c>
      <c r="B107" s="91">
        <v>0.5</v>
      </c>
      <c r="C107" s="91">
        <v>0.84</v>
      </c>
      <c r="D107" s="133"/>
      <c r="E107" s="133"/>
      <c r="F107" s="133"/>
      <c r="G107" s="133"/>
      <c r="H107" s="133"/>
      <c r="I107" s="133"/>
      <c r="J107" s="133"/>
      <c r="K107" s="133"/>
      <c r="L107" s="134"/>
      <c r="M107" s="2"/>
      <c r="N107" s="2"/>
      <c r="O107" s="2"/>
      <c r="P107" s="2"/>
      <c r="Q107" s="2"/>
      <c r="R107" s="2"/>
    </row>
    <row r="108" spans="1:18" ht="15" customHeight="1" x14ac:dyDescent="0.35">
      <c r="A108" s="4" t="s">
        <v>30</v>
      </c>
      <c r="B108" s="92">
        <v>0.38</v>
      </c>
      <c r="C108" s="91">
        <v>0.73</v>
      </c>
      <c r="D108" s="133"/>
      <c r="E108" s="133"/>
      <c r="F108" s="133"/>
      <c r="G108" s="133"/>
      <c r="H108" s="133"/>
      <c r="I108" s="133"/>
      <c r="J108" s="133"/>
      <c r="K108" s="133"/>
      <c r="L108" s="134"/>
      <c r="M108" s="2"/>
      <c r="N108" s="2"/>
      <c r="O108" s="2"/>
      <c r="P108" s="2"/>
      <c r="Q108" s="2"/>
      <c r="R108" s="2"/>
    </row>
    <row r="109" spans="1:18" ht="15" customHeight="1" x14ac:dyDescent="0.35">
      <c r="A109" s="154" t="s">
        <v>47</v>
      </c>
      <c r="B109" s="154" t="s">
        <v>48</v>
      </c>
      <c r="C109" s="154"/>
      <c r="D109" s="152" t="s">
        <v>49</v>
      </c>
      <c r="E109" s="133" t="s">
        <v>105</v>
      </c>
      <c r="F109" s="133"/>
      <c r="G109" s="133"/>
      <c r="H109" s="133"/>
      <c r="I109" s="133"/>
      <c r="J109" s="133"/>
      <c r="K109" s="133"/>
      <c r="L109" s="134"/>
      <c r="M109" s="2"/>
      <c r="N109" s="2"/>
      <c r="O109" s="2"/>
      <c r="P109" s="2"/>
      <c r="Q109" s="2"/>
      <c r="R109" s="2"/>
    </row>
    <row r="110" spans="1:18" ht="15" customHeight="1" x14ac:dyDescent="0.35">
      <c r="A110" s="154"/>
      <c r="B110" s="116" t="s">
        <v>50</v>
      </c>
      <c r="C110" s="116" t="s">
        <v>51</v>
      </c>
      <c r="D110" s="152"/>
      <c r="E110" s="133"/>
      <c r="F110" s="133"/>
      <c r="G110" s="133"/>
      <c r="H110" s="133"/>
      <c r="I110" s="133"/>
      <c r="J110" s="133"/>
      <c r="K110" s="133"/>
      <c r="L110" s="134"/>
      <c r="M110" s="2"/>
      <c r="N110" s="2"/>
      <c r="O110" s="2"/>
      <c r="P110" s="2"/>
      <c r="Q110" s="2"/>
      <c r="R110" s="2"/>
    </row>
    <row r="111" spans="1:18" ht="15" customHeight="1" x14ac:dyDescent="0.35">
      <c r="A111" s="73" t="s">
        <v>12</v>
      </c>
      <c r="B111" s="90">
        <v>0.2</v>
      </c>
      <c r="C111" s="90">
        <v>75</v>
      </c>
      <c r="D111" s="90">
        <v>0.71</v>
      </c>
      <c r="E111" s="133"/>
      <c r="F111" s="133"/>
      <c r="G111" s="133"/>
      <c r="H111" s="133"/>
      <c r="I111" s="133"/>
      <c r="J111" s="133"/>
      <c r="K111" s="133"/>
      <c r="L111" s="134"/>
      <c r="M111" s="2"/>
      <c r="N111" s="2"/>
      <c r="O111" s="2"/>
      <c r="P111" s="2"/>
      <c r="Q111" s="2"/>
      <c r="R111" s="2"/>
    </row>
    <row r="112" spans="1:18" ht="15" customHeight="1" x14ac:dyDescent="0.35">
      <c r="A112" s="73" t="s">
        <v>13</v>
      </c>
      <c r="B112" s="90">
        <v>0.23499999999999999</v>
      </c>
      <c r="C112" s="90">
        <v>93</v>
      </c>
      <c r="D112" s="90">
        <v>0.68</v>
      </c>
      <c r="E112" s="133"/>
      <c r="F112" s="133"/>
      <c r="G112" s="133"/>
      <c r="H112" s="133"/>
      <c r="I112" s="133"/>
      <c r="J112" s="133"/>
      <c r="K112" s="133"/>
      <c r="L112" s="134"/>
      <c r="M112" s="2"/>
      <c r="N112" s="2"/>
      <c r="O112" s="2"/>
      <c r="P112" s="2"/>
      <c r="Q112" s="2"/>
      <c r="R112" s="2"/>
    </row>
    <row r="113" spans="1:18" ht="15" customHeight="1" x14ac:dyDescent="0.35">
      <c r="A113" s="73" t="s">
        <v>14</v>
      </c>
      <c r="B113" s="90">
        <v>0.25</v>
      </c>
      <c r="C113" s="90">
        <v>80</v>
      </c>
      <c r="D113" s="90">
        <v>0.3</v>
      </c>
      <c r="E113" s="133"/>
      <c r="F113" s="133"/>
      <c r="G113" s="133"/>
      <c r="H113" s="133"/>
      <c r="I113" s="133"/>
      <c r="J113" s="133"/>
      <c r="K113" s="133"/>
      <c r="L113" s="134"/>
      <c r="M113" s="2"/>
      <c r="N113" s="2"/>
      <c r="O113" s="2"/>
      <c r="P113" s="2"/>
      <c r="Q113" s="2"/>
      <c r="R113" s="2"/>
    </row>
    <row r="114" spans="1:18" ht="15" customHeight="1" x14ac:dyDescent="0.35">
      <c r="A114" s="73" t="s">
        <v>15</v>
      </c>
      <c r="B114" s="90">
        <v>0.28999999999999998</v>
      </c>
      <c r="C114" s="90">
        <v>76</v>
      </c>
      <c r="D114" s="90">
        <v>0.5</v>
      </c>
      <c r="E114" s="133"/>
      <c r="F114" s="133"/>
      <c r="G114" s="133"/>
      <c r="H114" s="133"/>
      <c r="I114" s="133"/>
      <c r="J114" s="133"/>
      <c r="K114" s="133"/>
      <c r="L114" s="134"/>
      <c r="M114" s="2"/>
      <c r="N114" s="2"/>
      <c r="O114" s="2"/>
      <c r="P114" s="2"/>
      <c r="Q114" s="2"/>
      <c r="R114" s="2"/>
    </row>
    <row r="115" spans="1:18" ht="15" customHeight="1" x14ac:dyDescent="0.35">
      <c r="A115" s="73" t="s">
        <v>16</v>
      </c>
      <c r="B115" s="90">
        <v>0.28999999999999998</v>
      </c>
      <c r="C115" s="90">
        <v>76</v>
      </c>
      <c r="D115" s="90">
        <v>0.5</v>
      </c>
      <c r="E115" s="133"/>
      <c r="F115" s="133"/>
      <c r="G115" s="133"/>
      <c r="H115" s="133"/>
      <c r="I115" s="133"/>
      <c r="J115" s="133"/>
      <c r="K115" s="133"/>
      <c r="L115" s="134"/>
      <c r="M115" s="2"/>
      <c r="N115" s="2"/>
      <c r="O115" s="2"/>
      <c r="P115" s="2"/>
      <c r="Q115" s="2"/>
      <c r="R115" s="2"/>
    </row>
    <row r="116" spans="1:18" ht="15" customHeight="1" x14ac:dyDescent="0.35">
      <c r="A116" s="73" t="s">
        <v>17</v>
      </c>
      <c r="B116" s="90">
        <v>0.19</v>
      </c>
      <c r="C116" s="90">
        <v>21</v>
      </c>
      <c r="D116" s="90">
        <v>0.08</v>
      </c>
      <c r="E116" s="133"/>
      <c r="F116" s="133"/>
      <c r="G116" s="133"/>
      <c r="H116" s="133"/>
      <c r="I116" s="133"/>
      <c r="J116" s="133"/>
      <c r="K116" s="133"/>
      <c r="L116" s="134"/>
      <c r="M116" s="2"/>
      <c r="N116" s="2"/>
      <c r="O116" s="2"/>
      <c r="P116" s="2"/>
      <c r="Q116" s="2"/>
      <c r="R116" s="2"/>
    </row>
    <row r="117" spans="1:18" ht="15" customHeight="1" x14ac:dyDescent="0.35">
      <c r="A117" s="73" t="s">
        <v>119</v>
      </c>
      <c r="B117" s="90">
        <v>0.32500000000000001</v>
      </c>
      <c r="C117" s="90">
        <v>73</v>
      </c>
      <c r="D117" s="90">
        <v>0.27</v>
      </c>
      <c r="E117" s="133"/>
      <c r="F117" s="133"/>
      <c r="G117" s="133"/>
      <c r="H117" s="133"/>
      <c r="I117" s="133"/>
      <c r="J117" s="133"/>
      <c r="K117" s="133"/>
      <c r="L117" s="134"/>
      <c r="M117" s="2"/>
      <c r="N117" s="2"/>
      <c r="O117" s="2"/>
      <c r="P117" s="2"/>
      <c r="Q117" s="2"/>
      <c r="R117" s="2"/>
    </row>
    <row r="118" spans="1:18" ht="15" customHeight="1" x14ac:dyDescent="0.35">
      <c r="A118" s="73" t="s">
        <v>63</v>
      </c>
      <c r="B118" s="90">
        <v>0.19</v>
      </c>
      <c r="C118" s="90">
        <v>21</v>
      </c>
      <c r="D118" s="90">
        <v>0.08</v>
      </c>
      <c r="E118" s="133"/>
      <c r="F118" s="133"/>
      <c r="G118" s="133"/>
      <c r="H118" s="133"/>
      <c r="I118" s="133"/>
      <c r="J118" s="133"/>
      <c r="K118" s="133"/>
      <c r="L118" s="134"/>
      <c r="M118" s="2"/>
      <c r="N118" s="2"/>
      <c r="O118" s="2"/>
      <c r="P118" s="2"/>
      <c r="Q118" s="2"/>
      <c r="R118" s="2"/>
    </row>
    <row r="119" spans="1:18" ht="15" customHeight="1" x14ac:dyDescent="0.35">
      <c r="A119" s="73" t="s">
        <v>61</v>
      </c>
      <c r="B119" s="90">
        <v>0.5</v>
      </c>
      <c r="C119" s="90">
        <v>100</v>
      </c>
      <c r="D119" s="90">
        <v>0.11</v>
      </c>
      <c r="E119" s="133"/>
      <c r="F119" s="133"/>
      <c r="G119" s="133"/>
      <c r="H119" s="133"/>
      <c r="I119" s="133"/>
      <c r="J119" s="133"/>
      <c r="K119" s="133"/>
      <c r="L119" s="134"/>
      <c r="M119" s="2"/>
      <c r="N119" s="2"/>
      <c r="O119" s="2"/>
      <c r="P119" s="2"/>
      <c r="Q119" s="2"/>
      <c r="R119" s="2"/>
    </row>
    <row r="120" spans="1:18" s="6" customFormat="1" ht="15" customHeight="1" x14ac:dyDescent="0.35">
      <c r="A120" s="73" t="s">
        <v>18</v>
      </c>
      <c r="B120" s="90">
        <v>0.28000000000000003</v>
      </c>
      <c r="C120" s="90">
        <v>87</v>
      </c>
      <c r="D120" s="90">
        <v>0.8</v>
      </c>
      <c r="E120" s="135"/>
      <c r="F120" s="135"/>
      <c r="G120" s="135"/>
      <c r="H120" s="135"/>
      <c r="I120" s="135"/>
      <c r="J120" s="135"/>
      <c r="K120" s="135"/>
      <c r="L120" s="136"/>
      <c r="M120" s="2"/>
      <c r="N120" s="5"/>
      <c r="O120" s="5"/>
      <c r="P120" s="5"/>
      <c r="Q120" s="5"/>
      <c r="R120" s="5"/>
    </row>
    <row r="121" spans="1:18" x14ac:dyDescent="0.35">
      <c r="A121" s="151" t="s">
        <v>52</v>
      </c>
      <c r="B121" s="151"/>
      <c r="C121" s="151"/>
      <c r="D121" s="151"/>
      <c r="E121" s="151"/>
      <c r="F121" s="151"/>
      <c r="G121" s="151"/>
      <c r="H121" s="151"/>
      <c r="I121" s="151"/>
      <c r="J121" s="151"/>
      <c r="K121" s="151"/>
      <c r="L121" s="14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x14ac:dyDescent="0.35">
      <c r="A125" s="69" t="s">
        <v>53</v>
      </c>
      <c r="B125" s="70"/>
      <c r="C125" s="70"/>
      <c r="D125" s="70"/>
      <c r="E125" s="70"/>
      <c r="F125" s="71"/>
      <c r="G125" s="71"/>
      <c r="H125" s="71"/>
      <c r="I125" s="71"/>
      <c r="J125" s="71"/>
      <c r="K125" s="71"/>
      <c r="L125" s="144"/>
      <c r="M125" s="2"/>
      <c r="N125" s="2"/>
      <c r="O125" s="2"/>
      <c r="P125" s="2"/>
      <c r="Q125" s="2"/>
      <c r="R125" s="2"/>
    </row>
    <row r="126" spans="1:18" x14ac:dyDescent="0.35">
      <c r="A126" s="72" t="s">
        <v>54</v>
      </c>
      <c r="B126" s="70"/>
      <c r="C126" s="70"/>
      <c r="D126" s="70"/>
      <c r="E126" s="70"/>
      <c r="F126" s="71"/>
      <c r="G126" s="71"/>
      <c r="H126" s="71"/>
      <c r="I126" s="71"/>
      <c r="J126" s="71"/>
      <c r="K126" s="71"/>
      <c r="L126" s="145"/>
      <c r="M126" s="2"/>
      <c r="N126" s="2"/>
      <c r="O126" s="2"/>
      <c r="P126" s="2"/>
      <c r="Q126" s="2"/>
      <c r="R126" s="2"/>
    </row>
    <row r="127" spans="1:18" x14ac:dyDescent="0.35">
      <c r="A127" s="72" t="s">
        <v>55</v>
      </c>
      <c r="B127" s="70"/>
      <c r="C127" s="70"/>
      <c r="D127" s="70"/>
      <c r="E127" s="70"/>
      <c r="F127" s="71"/>
      <c r="G127" s="71"/>
      <c r="H127" s="71"/>
      <c r="I127" s="71"/>
      <c r="J127" s="71"/>
      <c r="K127" s="71"/>
      <c r="L127" s="145"/>
      <c r="M127" s="2"/>
      <c r="N127" s="2"/>
      <c r="O127" s="2"/>
      <c r="P127" s="2"/>
      <c r="Q127" s="2"/>
      <c r="R127" s="2"/>
    </row>
    <row r="128" spans="1:18" x14ac:dyDescent="0.35">
      <c r="A128" s="72" t="s">
        <v>56</v>
      </c>
      <c r="B128" s="70"/>
      <c r="C128" s="70"/>
      <c r="D128" s="70"/>
      <c r="E128" s="70"/>
      <c r="F128" s="71"/>
      <c r="G128" s="71"/>
      <c r="H128" s="71"/>
      <c r="I128" s="71"/>
      <c r="J128" s="71"/>
      <c r="K128" s="71"/>
      <c r="L128" s="145"/>
      <c r="M128" s="2"/>
      <c r="N128" s="2"/>
      <c r="O128" s="2"/>
      <c r="P128" s="2"/>
      <c r="Q128" s="2"/>
      <c r="R128" s="2"/>
    </row>
    <row r="129" spans="1:18" x14ac:dyDescent="0.35">
      <c r="A129" s="69"/>
      <c r="B129" s="70"/>
      <c r="C129" s="70"/>
      <c r="D129" s="70"/>
      <c r="E129" s="70"/>
      <c r="F129" s="71"/>
      <c r="G129" s="71"/>
      <c r="H129" s="71"/>
      <c r="I129" s="71"/>
      <c r="J129" s="71"/>
      <c r="K129" s="71"/>
      <c r="L129" s="145"/>
      <c r="M129" s="2"/>
      <c r="N129" s="2"/>
      <c r="O129" s="2"/>
      <c r="P129" s="2"/>
      <c r="Q129" s="2"/>
      <c r="R129" s="2"/>
    </row>
    <row r="130" spans="1:18" x14ac:dyDescent="0.35">
      <c r="A130" s="69" t="s">
        <v>57</v>
      </c>
      <c r="B130" s="70"/>
      <c r="C130" s="70"/>
      <c r="D130" s="70"/>
      <c r="E130" s="70"/>
      <c r="F130" s="71"/>
      <c r="G130" s="71"/>
      <c r="H130" s="71"/>
      <c r="I130" s="71"/>
      <c r="J130" s="71"/>
      <c r="K130" s="71"/>
      <c r="L130" s="145"/>
      <c r="M130" s="2"/>
      <c r="N130" s="2"/>
      <c r="O130" s="2"/>
      <c r="P130" s="2"/>
      <c r="Q130" s="2"/>
      <c r="R130" s="2"/>
    </row>
    <row r="131" spans="1:18" x14ac:dyDescent="0.35">
      <c r="A131" s="72"/>
      <c r="B131" s="70"/>
      <c r="C131" s="70"/>
      <c r="D131" s="70"/>
      <c r="E131" s="70"/>
      <c r="F131" s="71"/>
      <c r="G131" s="71"/>
      <c r="H131" s="71"/>
      <c r="I131" s="71"/>
      <c r="J131" s="71"/>
      <c r="K131" s="71"/>
      <c r="L131" s="145"/>
      <c r="M131" s="2"/>
      <c r="N131" s="2"/>
      <c r="O131" s="2"/>
      <c r="P131" s="2"/>
      <c r="Q131" s="2"/>
      <c r="R131" s="2"/>
    </row>
    <row r="132" spans="1:18" x14ac:dyDescent="0.35">
      <c r="A132" s="69"/>
      <c r="B132" s="70"/>
      <c r="C132" s="70"/>
      <c r="D132" s="70"/>
      <c r="E132" s="70"/>
      <c r="F132" s="71"/>
      <c r="G132" s="71"/>
      <c r="H132" s="71"/>
      <c r="I132" s="71"/>
      <c r="J132" s="71"/>
      <c r="K132" s="71"/>
      <c r="L132" s="14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dYBkycOhEWMGaYgibEv5wyYGhjZ4B76MgrvCGGOwsfM/FUD7UiCvbYbviEKvHv1fEmiat2l/4qD78CCai6eAMw==" saltValue="zH4pbhzBRzxBvppVWOvaC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F91DBCB1-42CB-4DF6-B6B1-C28B2CF807B1}">
      <formula1>$F54</formula1>
    </dataValidation>
    <dataValidation type="decimal" operator="lessThanOrEqual" allowBlank="1" showInputMessage="1" showErrorMessage="1" error="Area treated by BMP cannot exceed the area for this land use" sqref="B50:K65" xr:uid="{D917A955-26E7-4F86-98F0-B49D3FAF192F}">
      <formula1>$D8</formula1>
    </dataValidation>
    <dataValidation type="decimal" operator="lessThanOrEqual" allowBlank="1" showInputMessage="1" showErrorMessage="1" error="Area treated by BMP cannot exceed the area for this land use" sqref="B98:C99" xr:uid="{B7399B81-AA24-4562-829E-0B09BF7FEE0B}">
      <formula1>$D6</formula1>
    </dataValidation>
    <dataValidation allowBlank="1" showInputMessage="1" sqref="F17 B17:C17 B8:C14 F8:F14 B29:F44" xr:uid="{B43144B0-086D-44F9-B73C-B5686596B8BC}"/>
    <dataValidation type="decimal" operator="lessThanOrEqual" allowBlank="1" showInputMessage="1" showErrorMessage="1" error="Area treated by BMP cannot exceed the area for this land use" sqref="B90:K90 B75:B89 D75:K84 C85:K89" xr:uid="{3BFFADD0-4C2E-48B2-AD32-323627B5DBA0}">
      <formula1>$D8</formula1>
    </dataValidation>
    <dataValidation type="decimal" operator="lessThanOrEqual" allowBlank="1" showInputMessage="1" showErrorMessage="1" error="Area treated by BMP cannot exceed the area for this land use" sqref="C75" xr:uid="{02271669-C733-4624-BA3C-723D720C6EB2}">
      <formula1>$D$8</formula1>
    </dataValidation>
    <dataValidation type="decimal" operator="lessThanOrEqual" allowBlank="1" showInputMessage="1" showErrorMessage="1" error="Area treated by BMP cannot exceed the area for this land use" sqref="C76" xr:uid="{63AAB891-4CE4-48A4-B6B6-0798DE0FE494}">
      <formula1>$D$9</formula1>
    </dataValidation>
    <dataValidation type="decimal" operator="lessThanOrEqual" allowBlank="1" showInputMessage="1" showErrorMessage="1" error="Area treated by BMP cannot exceed the area for this land use" sqref="C77" xr:uid="{79830C73-2E7E-4FC2-8286-136BA2E407A7}">
      <formula1>$D$10</formula1>
    </dataValidation>
    <dataValidation type="decimal" operator="lessThanOrEqual" allowBlank="1" showInputMessage="1" showErrorMessage="1" error="Area treated by BMP cannot exceed the area for this land use" sqref="C78" xr:uid="{830F4E86-06F5-4B2A-8F56-767872975D15}">
      <formula1>$D$11</formula1>
    </dataValidation>
    <dataValidation type="decimal" operator="lessThanOrEqual" allowBlank="1" showInputMessage="1" showErrorMessage="1" error="Area treated by BMP cannot exceed the area for this land use" sqref="C79" xr:uid="{800E1CD3-35F6-4925-94CB-7F38E22E6A9C}">
      <formula1>$D$12</formula1>
    </dataValidation>
    <dataValidation type="decimal" operator="lessThanOrEqual" allowBlank="1" showInputMessage="1" showErrorMessage="1" error="Area treated by BMP cannot exceed the area for this land use" sqref="C80" xr:uid="{479AE736-C361-4596-A01A-EE23E4D00DD8}">
      <formula1>$D$13</formula1>
    </dataValidation>
    <dataValidation type="decimal" operator="lessThanOrEqual" allowBlank="1" showInputMessage="1" showErrorMessage="1" error="Area treated by BMP cannot exceed the area for this land use" sqref="C81" xr:uid="{0F39C70B-1D5F-47FE-AEE6-5C228E2FEEE1}">
      <formula1>$D$14</formula1>
    </dataValidation>
    <dataValidation type="decimal" operator="lessThanOrEqual" allowBlank="1" showInputMessage="1" showErrorMessage="1" error="Area treated by BMP cannot exceed the area for this land use" sqref="C82" xr:uid="{B26511F6-D1B4-4754-8785-20B2858BDF55}">
      <formula1>$D$15</formula1>
    </dataValidation>
    <dataValidation type="decimal" operator="lessThanOrEqual" allowBlank="1" showInputMessage="1" showErrorMessage="1" error="Area treated by BMP cannot exceed the area for this land use" sqref="C83" xr:uid="{737A5680-81EB-4A62-A35C-D22A745B8330}">
      <formula1>$D$16</formula1>
    </dataValidation>
    <dataValidation type="decimal" operator="lessThanOrEqual" allowBlank="1" showInputMessage="1" showErrorMessage="1" error="Area treated by BMP cannot exceed the area for this land use" sqref="C84" xr:uid="{FEBFDB02-565A-4617-9487-2AE3F1EBB7E9}">
      <formula1>$D$17</formula1>
    </dataValidation>
    <dataValidation type="decimal" operator="greaterThan" allowBlank="1" showInputMessage="1" showErrorMessage="1" error="Must be &gt; 0. If this land use does not exist, enter a very small value (e.g. 0.000001 or less)" sqref="D8:D23" xr:uid="{8C0DE5D0-FE1F-442D-A667-A82E8C04367A}">
      <formula1>0</formula1>
    </dataValidation>
    <dataValidation errorStyle="warning" allowBlank="1" showInputMessage="1" showErrorMessage="1" error="EMC has been changed" sqref="I8:K17 L29:L44" xr:uid="{B27D4E74-32B7-4EB9-A151-CC3B1C48BFA0}"/>
    <dataValidation type="decimal" operator="lessThanOrEqual" allowBlank="1" showInputMessage="1" showErrorMessage="1" error="Must be less than or equal to 1" prompt="Must be less than or equal to 1" sqref="D68:K68 C66:E66 K66 D93:K93 C91" xr:uid="{3994923B-1F25-44F9-BAD6-20B035D98220}">
      <formula1>1</formula1>
    </dataValidation>
    <dataValidation type="decimal" operator="lessThanOrEqual" allowBlank="1" showInputMessage="1" showErrorMessage="1" error="Must be 1 or less" prompt="Must be 1 or less" sqref="I67:J67 I92:J92" xr:uid="{EC744B32-C986-4CD0-8875-FB1E5B401483}">
      <formula1>1</formula1>
    </dataValidation>
    <dataValidation type="decimal" operator="lessThanOrEqual" allowBlank="1" showInputMessage="1" showErrorMessage="1" error="Value must be less than 1" prompt="Value must be less than 1" sqref="B68 B93" xr:uid="{DE12CBD2-484B-4FEB-B9AC-624746D43D9F}">
      <formula1>1</formula1>
    </dataValidation>
    <dataValidation type="decimal" operator="lessThanOrEqual" allowBlank="1" showInputMessage="1" showErrorMessage="1" error="Value must be 1 or less" prompt="Value must be 1 or less" sqref="B67:H67 C68 K67 B66 F66:J66 B92:H92 C93 K92 B91 D91:K91" xr:uid="{2EDDBABE-7C38-4388-B50D-48136830E298}">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E6" r:id="rId2" display="Annual Rainfall" xr:uid="{1EC5C655-0485-4054-9477-152B9720FBF3}"/>
    <hyperlink ref="A5:L5" r:id="rId3" location="Section_1:_Calculation_of_unadjusted_total_loads" display="SECTION 1: UNADJUSTED TOTAL LOAD " xr:uid="{5E50B9C0-F5C3-41E2-BCEB-C16307808ABE}"/>
    <hyperlink ref="A47:L47" r:id="rId4" location="Section_3:_Calculations_for_phosphorus_load_reductions_associated_with_BMP_implementation" display="SECTION 3: PHOSPHORUS LOAD REDUCTIONS ASSOCIATED WITH BMP IMPLEMENTATION" xr:uid="{812E3093-4F8C-42E4-A0E6-AA686EDE4D65}"/>
    <hyperlink ref="A72:L72" r:id="rId5" location="Section_4:_Calculations_for_TSS_load_reductions_associated_with_BMP_implementation" display="TSS LOAD REDUCTIONS ASSOCIATED WITH BMP IMPLEMENTATION" xr:uid="{9873FEC4-2AF7-43F1-8078-B754B25881AE}"/>
    <hyperlink ref="A100" r:id="rId6" xr:uid="{B8A348B4-1755-44B8-AFDA-2B3CF9CD36C0}"/>
    <hyperlink ref="A104" r:id="rId7" xr:uid="{1BD5CBE0-D799-431D-9D98-54F16FC9CF61}"/>
    <hyperlink ref="A103" r:id="rId8" xr:uid="{E13335E4-889F-4BF5-A8AE-F62292E00952}"/>
    <hyperlink ref="A127" r:id="rId9" xr:uid="{313CE73C-A713-4439-8D0E-E92BB86A2129}"/>
    <hyperlink ref="A128" r:id="rId10" xr:uid="{D4D0935E-2E7D-49F4-8FF5-99DD8722ED7D}"/>
    <hyperlink ref="A126" r:id="rId11" xr:uid="{62CEFC8C-35CF-4578-812E-B7071D2B747A}"/>
    <hyperlink ref="A105" r:id="rId12" xr:uid="{89456021-3BFF-492C-AC9A-C13126CCC649}"/>
    <hyperlink ref="A106" r:id="rId13" xr:uid="{DEEEF170-ED1A-45B9-A648-635428CD836B}"/>
    <hyperlink ref="A107" r:id="rId14" xr:uid="{603767C3-EDD4-41A0-B412-8D205132EC1F}"/>
    <hyperlink ref="A108" r:id="rId15" xr:uid="{10845D9E-DF51-4D32-B829-61178932AA84}"/>
    <hyperlink ref="B122" r:id="rId16" xr:uid="{CD494835-07E4-4305-A3AC-D5E7EF8857FF}"/>
    <hyperlink ref="F122" r:id="rId17" xr:uid="{F1497C19-5EE4-4680-A783-D5A8F286699D}"/>
    <hyperlink ref="E122" r:id="rId18" xr:uid="{564E69F4-0C0A-4BEF-8825-33D888D057E6}"/>
    <hyperlink ref="G122" r:id="rId19" xr:uid="{6F4F6112-4B9A-41C2-9FBF-803107F1A097}"/>
    <hyperlink ref="H122" r:id="rId20" xr:uid="{BB61FFF6-ADAE-477E-810D-55C1D95664EF}"/>
    <hyperlink ref="I122" r:id="rId21" xr:uid="{FCE73FAC-EC1A-429A-A881-1F13DC67C841}"/>
    <hyperlink ref="J122" r:id="rId22" xr:uid="{F9F7D749-BA7F-4E97-B389-277A5A94F53F}"/>
    <hyperlink ref="E27" r:id="rId23" display="Annual Rainfall" xr:uid="{0D173627-5603-4D0D-A20E-DCD1B1092486}"/>
    <hyperlink ref="A26:L26" r:id="rId24" location="Section_2:_Calculation_of_adjusted_total_loads" display="SECTION 2: ADJUSTED TOTAL LOAD" xr:uid="{BE034508-8528-4ACE-96E8-91635687E217}"/>
    <hyperlink ref="A97:L97" r:id="rId25" location="Section_5:_Default_values_for_BMP_and_land_use_inputs" display="SECTION 5: BMP AND LAND USE INPUT VALUES" xr:uid="{847B5C90-2FD9-404B-95A4-8E28F10DCEB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FC294"/>
  <sheetViews>
    <sheetView zoomScale="70" zoomScaleNormal="70" workbookViewId="0">
      <selection activeCell="A5" sqref="A5:L5"/>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269531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6" style="39" customWidth="1"/>
    <col min="13" max="13" width="11.81640625" style="1" customWidth="1"/>
    <col min="14" max="14" width="11.453125" style="1" hidden="1"/>
    <col min="15" max="15" width="12.7265625" style="1" hidden="1"/>
    <col min="16" max="16383" width="9.1796875" style="1" hidden="1"/>
    <col min="16384" max="16384" width="1.26953125" style="1" hidden="1"/>
  </cols>
  <sheetData>
    <row r="1" spans="1:18" ht="26" x14ac:dyDescent="0.35">
      <c r="A1" s="171" t="s">
        <v>0</v>
      </c>
      <c r="B1" s="171"/>
      <c r="C1" s="171"/>
      <c r="D1" s="171"/>
      <c r="E1" s="171"/>
      <c r="F1" s="171"/>
      <c r="G1" s="171"/>
      <c r="H1" s="171"/>
      <c r="I1" s="171"/>
      <c r="J1" s="171"/>
      <c r="K1" s="171"/>
      <c r="L1" s="171"/>
      <c r="M1" s="2"/>
    </row>
    <row r="2" spans="1:18" ht="26.25" customHeight="1" x14ac:dyDescent="0.35">
      <c r="A2" s="172" t="s">
        <v>58</v>
      </c>
      <c r="B2" s="172"/>
      <c r="C2" s="172"/>
      <c r="D2" s="172"/>
      <c r="E2" s="172"/>
      <c r="F2" s="173"/>
      <c r="G2" s="173"/>
      <c r="H2" s="173"/>
      <c r="I2" s="173"/>
      <c r="J2" s="173"/>
      <c r="K2" s="173"/>
      <c r="L2" s="173"/>
      <c r="M2" s="2"/>
    </row>
    <row r="3" spans="1:18" ht="26.25" customHeight="1" x14ac:dyDescent="0.35">
      <c r="A3" s="170" t="s">
        <v>64</v>
      </c>
      <c r="B3" s="170"/>
      <c r="C3" s="170"/>
      <c r="D3" s="170"/>
      <c r="E3" s="170"/>
      <c r="F3" s="160">
        <v>6</v>
      </c>
      <c r="G3" s="160"/>
      <c r="H3" s="160"/>
      <c r="I3" s="160"/>
      <c r="J3" s="160"/>
      <c r="K3" s="160"/>
      <c r="L3" s="160"/>
      <c r="M3" s="2"/>
    </row>
    <row r="4" spans="1:18" ht="26.25" customHeight="1" x14ac:dyDescent="0.35">
      <c r="A4" s="66" t="s">
        <v>78</v>
      </c>
      <c r="B4" s="160"/>
      <c r="C4" s="160"/>
      <c r="D4" s="160"/>
      <c r="E4" s="160"/>
      <c r="F4" s="160"/>
      <c r="G4" s="160"/>
      <c r="H4" s="160"/>
      <c r="I4" s="160"/>
      <c r="J4" s="160"/>
      <c r="K4" s="160"/>
      <c r="L4" s="160"/>
      <c r="M4" s="2"/>
    </row>
    <row r="5" spans="1:18" ht="26" x14ac:dyDescent="0.35">
      <c r="A5" s="141" t="s">
        <v>89</v>
      </c>
      <c r="B5" s="155"/>
      <c r="C5" s="155"/>
      <c r="D5" s="155"/>
      <c r="E5" s="155"/>
      <c r="F5" s="155"/>
      <c r="G5" s="155"/>
      <c r="H5" s="155"/>
      <c r="I5" s="155"/>
      <c r="J5" s="155"/>
      <c r="K5" s="155"/>
      <c r="L5" s="156"/>
      <c r="M5" s="164" t="s">
        <v>140</v>
      </c>
      <c r="N5" s="2"/>
      <c r="O5" s="2"/>
      <c r="P5" s="2"/>
      <c r="Q5" s="2"/>
      <c r="R5" s="2"/>
    </row>
    <row r="6" spans="1:18" s="6" customFormat="1"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c r="N6" s="5"/>
      <c r="O6" s="5"/>
      <c r="P6" s="5"/>
    </row>
    <row r="7" spans="1:18" s="6" customFormat="1" ht="30" customHeight="1" x14ac:dyDescent="0.35">
      <c r="A7" s="140"/>
      <c r="B7" s="3" t="s">
        <v>8</v>
      </c>
      <c r="C7" s="3" t="s">
        <v>8</v>
      </c>
      <c r="D7" s="3" t="s">
        <v>9</v>
      </c>
      <c r="E7" s="3" t="s">
        <v>10</v>
      </c>
      <c r="F7" s="3"/>
      <c r="G7" s="3" t="s">
        <v>11</v>
      </c>
      <c r="H7" s="3" t="s">
        <v>11</v>
      </c>
      <c r="I7" s="140"/>
      <c r="J7" s="140"/>
      <c r="K7" s="140"/>
      <c r="L7" s="163"/>
      <c r="M7" s="166"/>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1" t="s">
        <v>90</v>
      </c>
      <c r="B26" s="155"/>
      <c r="C26" s="155"/>
      <c r="D26" s="155"/>
      <c r="E26" s="155"/>
      <c r="F26" s="155"/>
      <c r="G26" s="155"/>
      <c r="H26" s="155"/>
      <c r="I26" s="155"/>
      <c r="J26" s="155"/>
      <c r="K26" s="155"/>
      <c r="L26" s="156"/>
      <c r="M26" s="164" t="s">
        <v>140</v>
      </c>
      <c r="N26" s="2"/>
      <c r="O26" s="2"/>
      <c r="P26" s="2"/>
      <c r="Q26" s="2"/>
      <c r="R26" s="2"/>
    </row>
    <row r="27" spans="1:18"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c r="N48" s="2"/>
      <c r="O48" s="2"/>
      <c r="P48" s="2"/>
      <c r="Q48" s="2"/>
      <c r="R48" s="2"/>
    </row>
    <row r="49" spans="1:18" s="6" customFormat="1" ht="58" x14ac:dyDescent="0.35">
      <c r="A49" s="140"/>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1" t="s">
        <v>93</v>
      </c>
      <c r="B72" s="142"/>
      <c r="C72" s="142"/>
      <c r="D72" s="142"/>
      <c r="E72" s="142"/>
      <c r="F72" s="142"/>
      <c r="G72" s="142"/>
      <c r="H72" s="142"/>
      <c r="I72" s="142"/>
      <c r="J72" s="142"/>
      <c r="K72" s="142"/>
      <c r="L72" s="143"/>
      <c r="M72" s="2"/>
      <c r="N72" s="2"/>
      <c r="O72" s="2"/>
      <c r="P72" s="2"/>
      <c r="Q72" s="2"/>
      <c r="R72" s="2"/>
    </row>
    <row r="73" spans="1:18"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1" t="s">
        <v>92</v>
      </c>
      <c r="B97" s="142"/>
      <c r="C97" s="142"/>
      <c r="D97" s="142"/>
      <c r="E97" s="142"/>
      <c r="F97" s="142"/>
      <c r="G97" s="142"/>
      <c r="H97" s="142"/>
      <c r="I97" s="142"/>
      <c r="J97" s="142"/>
      <c r="K97" s="142"/>
      <c r="L97" s="143"/>
      <c r="M97" s="2"/>
      <c r="N97" s="2"/>
      <c r="O97" s="2"/>
      <c r="P97" s="2"/>
      <c r="Q97" s="2"/>
      <c r="R97" s="2"/>
    </row>
    <row r="98" spans="1:18" ht="60" customHeight="1" x14ac:dyDescent="0.35">
      <c r="A98" s="151" t="s">
        <v>42</v>
      </c>
      <c r="B98" s="40" t="s">
        <v>43</v>
      </c>
      <c r="C98" s="40" t="s">
        <v>44</v>
      </c>
      <c r="D98" s="149" t="s">
        <v>104</v>
      </c>
      <c r="E98" s="149"/>
      <c r="F98" s="149"/>
      <c r="G98" s="149"/>
      <c r="H98" s="149"/>
      <c r="I98" s="149"/>
      <c r="J98" s="149"/>
      <c r="K98" s="149"/>
      <c r="L98" s="150"/>
      <c r="M98" s="2"/>
      <c r="N98" s="2"/>
      <c r="O98" s="2"/>
      <c r="P98" s="2"/>
      <c r="Q98" s="2"/>
      <c r="R98" s="2"/>
    </row>
    <row r="99" spans="1:18" s="6" customFormat="1" ht="15" customHeight="1" x14ac:dyDescent="0.35">
      <c r="A99" s="153"/>
      <c r="B99" s="41" t="s">
        <v>45</v>
      </c>
      <c r="C99" s="41" t="s">
        <v>45</v>
      </c>
      <c r="D99" s="133"/>
      <c r="E99" s="133"/>
      <c r="F99" s="133"/>
      <c r="G99" s="133"/>
      <c r="H99" s="133"/>
      <c r="I99" s="133"/>
      <c r="J99" s="133"/>
      <c r="K99" s="133"/>
      <c r="L99" s="134"/>
      <c r="M99" s="2"/>
      <c r="N99" s="5"/>
      <c r="O99" s="5"/>
      <c r="P99" s="5"/>
      <c r="Q99" s="5"/>
      <c r="R99" s="5"/>
    </row>
    <row r="100" spans="1:18" ht="15" customHeight="1" x14ac:dyDescent="0.35">
      <c r="A100" s="4" t="s">
        <v>38</v>
      </c>
      <c r="B100" s="91">
        <v>0.44</v>
      </c>
      <c r="C100" s="91">
        <v>0.85</v>
      </c>
      <c r="D100" s="133"/>
      <c r="E100" s="133"/>
      <c r="F100" s="133"/>
      <c r="G100" s="133"/>
      <c r="H100" s="133"/>
      <c r="I100" s="133"/>
      <c r="J100" s="133"/>
      <c r="K100" s="133"/>
      <c r="L100" s="134"/>
      <c r="M100" s="2"/>
      <c r="N100" s="2"/>
      <c r="O100" s="2"/>
      <c r="P100" s="2"/>
      <c r="Q100" s="2"/>
      <c r="R100" s="2"/>
    </row>
    <row r="101" spans="1:18" ht="29" x14ac:dyDescent="0.35">
      <c r="A101" s="67" t="s">
        <v>46</v>
      </c>
      <c r="B101" s="91">
        <v>0</v>
      </c>
      <c r="C101" s="91">
        <v>0</v>
      </c>
      <c r="D101" s="133"/>
      <c r="E101" s="133"/>
      <c r="F101" s="133"/>
      <c r="G101" s="133"/>
      <c r="H101" s="133"/>
      <c r="I101" s="133"/>
      <c r="J101" s="133"/>
      <c r="K101" s="133"/>
      <c r="L101" s="134"/>
      <c r="M101" s="2"/>
      <c r="N101" s="2"/>
      <c r="O101" s="2"/>
      <c r="P101" s="2"/>
      <c r="Q101" s="2"/>
      <c r="R101" s="2"/>
    </row>
    <row r="102" spans="1:18" ht="15" customHeight="1" x14ac:dyDescent="0.35">
      <c r="A102" s="22" t="s">
        <v>24</v>
      </c>
      <c r="B102" s="91">
        <v>0</v>
      </c>
      <c r="C102" s="91">
        <v>0.68</v>
      </c>
      <c r="D102" s="133"/>
      <c r="E102" s="133"/>
      <c r="F102" s="133"/>
      <c r="G102" s="133"/>
      <c r="H102" s="133"/>
      <c r="I102" s="133"/>
      <c r="J102" s="133"/>
      <c r="K102" s="133"/>
      <c r="L102" s="134"/>
      <c r="M102" s="2"/>
      <c r="N102" s="2"/>
      <c r="O102" s="2"/>
      <c r="P102" s="2"/>
      <c r="Q102" s="2"/>
      <c r="R102" s="2"/>
    </row>
    <row r="103" spans="1:18" ht="15" customHeight="1" x14ac:dyDescent="0.35">
      <c r="A103" s="4" t="s">
        <v>25</v>
      </c>
      <c r="B103" s="91">
        <v>0</v>
      </c>
      <c r="C103" s="91">
        <v>0.96</v>
      </c>
      <c r="D103" s="133"/>
      <c r="E103" s="133"/>
      <c r="F103" s="133"/>
      <c r="G103" s="133"/>
      <c r="H103" s="133"/>
      <c r="I103" s="133"/>
      <c r="J103" s="133"/>
      <c r="K103" s="133"/>
      <c r="L103" s="134"/>
      <c r="M103" s="2"/>
      <c r="N103" s="2"/>
      <c r="O103" s="2"/>
      <c r="P103" s="2"/>
      <c r="Q103" s="2"/>
      <c r="R103" s="2"/>
    </row>
    <row r="104" spans="1:18" ht="15" customHeight="1" x14ac:dyDescent="0.35">
      <c r="A104" s="4" t="s">
        <v>40</v>
      </c>
      <c r="B104" s="91">
        <v>0.45</v>
      </c>
      <c r="C104" s="91">
        <v>0.74</v>
      </c>
      <c r="D104" s="133"/>
      <c r="E104" s="133"/>
      <c r="F104" s="133"/>
      <c r="G104" s="133"/>
      <c r="H104" s="133"/>
      <c r="I104" s="133"/>
      <c r="J104" s="133"/>
      <c r="K104" s="133"/>
      <c r="L104" s="134"/>
      <c r="M104" s="2"/>
      <c r="N104" s="2"/>
      <c r="O104" s="2"/>
      <c r="P104" s="2"/>
      <c r="Q104" s="2"/>
      <c r="R104" s="2"/>
    </row>
    <row r="105" spans="1:18" ht="15" customHeight="1" x14ac:dyDescent="0.35">
      <c r="A105" s="4" t="s">
        <v>27</v>
      </c>
      <c r="B105" s="91">
        <v>0.47</v>
      </c>
      <c r="C105" s="91">
        <v>0.85</v>
      </c>
      <c r="D105" s="133"/>
      <c r="E105" s="133"/>
      <c r="F105" s="133"/>
      <c r="G105" s="133"/>
      <c r="H105" s="133"/>
      <c r="I105" s="133"/>
      <c r="J105" s="133"/>
      <c r="K105" s="133"/>
      <c r="L105" s="134"/>
      <c r="M105" s="2"/>
      <c r="N105" s="2"/>
      <c r="O105" s="2"/>
      <c r="P105" s="2"/>
      <c r="Q105" s="2"/>
      <c r="R105" s="2"/>
    </row>
    <row r="106" spans="1:18" ht="15" customHeight="1" x14ac:dyDescent="0.35">
      <c r="A106" s="4" t="s">
        <v>28</v>
      </c>
      <c r="B106" s="91">
        <v>0.4</v>
      </c>
      <c r="C106" s="91">
        <v>0.68</v>
      </c>
      <c r="D106" s="133"/>
      <c r="E106" s="133"/>
      <c r="F106" s="133"/>
      <c r="G106" s="133"/>
      <c r="H106" s="133"/>
      <c r="I106" s="133"/>
      <c r="J106" s="133"/>
      <c r="K106" s="133"/>
      <c r="L106" s="134"/>
      <c r="M106" s="2"/>
      <c r="N106" s="2"/>
      <c r="O106" s="2"/>
      <c r="P106" s="2"/>
      <c r="Q106" s="2"/>
      <c r="R106" s="2"/>
    </row>
    <row r="107" spans="1:18" ht="15" customHeight="1" x14ac:dyDescent="0.35">
      <c r="A107" s="4" t="s">
        <v>29</v>
      </c>
      <c r="B107" s="91">
        <v>0.5</v>
      </c>
      <c r="C107" s="91">
        <v>0.84</v>
      </c>
      <c r="D107" s="133"/>
      <c r="E107" s="133"/>
      <c r="F107" s="133"/>
      <c r="G107" s="133"/>
      <c r="H107" s="133"/>
      <c r="I107" s="133"/>
      <c r="J107" s="133"/>
      <c r="K107" s="133"/>
      <c r="L107" s="134"/>
      <c r="M107" s="2"/>
      <c r="N107" s="2"/>
      <c r="O107" s="2"/>
      <c r="P107" s="2"/>
      <c r="Q107" s="2"/>
      <c r="R107" s="2"/>
    </row>
    <row r="108" spans="1:18" ht="15" customHeight="1" x14ac:dyDescent="0.35">
      <c r="A108" s="4" t="s">
        <v>30</v>
      </c>
      <c r="B108" s="92">
        <v>0.38</v>
      </c>
      <c r="C108" s="91">
        <v>0.73</v>
      </c>
      <c r="D108" s="133"/>
      <c r="E108" s="133"/>
      <c r="F108" s="133"/>
      <c r="G108" s="133"/>
      <c r="H108" s="133"/>
      <c r="I108" s="133"/>
      <c r="J108" s="133"/>
      <c r="K108" s="133"/>
      <c r="L108" s="134"/>
      <c r="M108" s="2"/>
      <c r="N108" s="2"/>
      <c r="O108" s="2"/>
      <c r="P108" s="2"/>
      <c r="Q108" s="2"/>
      <c r="R108" s="2"/>
    </row>
    <row r="109" spans="1:18" ht="15" customHeight="1" x14ac:dyDescent="0.35">
      <c r="A109" s="154" t="s">
        <v>47</v>
      </c>
      <c r="B109" s="154" t="s">
        <v>48</v>
      </c>
      <c r="C109" s="154"/>
      <c r="D109" s="152" t="s">
        <v>49</v>
      </c>
      <c r="E109" s="133" t="s">
        <v>105</v>
      </c>
      <c r="F109" s="133"/>
      <c r="G109" s="133"/>
      <c r="H109" s="133"/>
      <c r="I109" s="133"/>
      <c r="J109" s="133"/>
      <c r="K109" s="133"/>
      <c r="L109" s="134"/>
      <c r="M109" s="2"/>
      <c r="N109" s="2"/>
      <c r="O109" s="2"/>
      <c r="P109" s="2"/>
      <c r="Q109" s="2"/>
      <c r="R109" s="2"/>
    </row>
    <row r="110" spans="1:18" ht="15" customHeight="1" x14ac:dyDescent="0.35">
      <c r="A110" s="154"/>
      <c r="B110" s="116" t="s">
        <v>50</v>
      </c>
      <c r="C110" s="116" t="s">
        <v>51</v>
      </c>
      <c r="D110" s="152"/>
      <c r="E110" s="133"/>
      <c r="F110" s="133"/>
      <c r="G110" s="133"/>
      <c r="H110" s="133"/>
      <c r="I110" s="133"/>
      <c r="J110" s="133"/>
      <c r="K110" s="133"/>
      <c r="L110" s="134"/>
      <c r="M110" s="2"/>
      <c r="N110" s="2"/>
      <c r="O110" s="2"/>
      <c r="P110" s="2"/>
      <c r="Q110" s="2"/>
      <c r="R110" s="2"/>
    </row>
    <row r="111" spans="1:18" ht="15" customHeight="1" x14ac:dyDescent="0.35">
      <c r="A111" s="73" t="s">
        <v>12</v>
      </c>
      <c r="B111" s="90">
        <v>0.2</v>
      </c>
      <c r="C111" s="90">
        <v>75</v>
      </c>
      <c r="D111" s="90">
        <v>0.71</v>
      </c>
      <c r="E111" s="133"/>
      <c r="F111" s="133"/>
      <c r="G111" s="133"/>
      <c r="H111" s="133"/>
      <c r="I111" s="133"/>
      <c r="J111" s="133"/>
      <c r="K111" s="133"/>
      <c r="L111" s="134"/>
      <c r="M111" s="2"/>
      <c r="N111" s="2"/>
      <c r="O111" s="2"/>
      <c r="P111" s="2"/>
      <c r="Q111" s="2"/>
      <c r="R111" s="2"/>
    </row>
    <row r="112" spans="1:18" ht="15" customHeight="1" x14ac:dyDescent="0.35">
      <c r="A112" s="73" t="s">
        <v>13</v>
      </c>
      <c r="B112" s="90">
        <v>0.23499999999999999</v>
      </c>
      <c r="C112" s="90">
        <v>93</v>
      </c>
      <c r="D112" s="90">
        <v>0.68</v>
      </c>
      <c r="E112" s="133"/>
      <c r="F112" s="133"/>
      <c r="G112" s="133"/>
      <c r="H112" s="133"/>
      <c r="I112" s="133"/>
      <c r="J112" s="133"/>
      <c r="K112" s="133"/>
      <c r="L112" s="134"/>
      <c r="M112" s="2"/>
      <c r="N112" s="2"/>
      <c r="O112" s="2"/>
      <c r="P112" s="2"/>
      <c r="Q112" s="2"/>
      <c r="R112" s="2"/>
    </row>
    <row r="113" spans="1:18" ht="15" customHeight="1" x14ac:dyDescent="0.35">
      <c r="A113" s="73" t="s">
        <v>14</v>
      </c>
      <c r="B113" s="90">
        <v>0.25</v>
      </c>
      <c r="C113" s="90">
        <v>80</v>
      </c>
      <c r="D113" s="90">
        <v>0.3</v>
      </c>
      <c r="E113" s="133"/>
      <c r="F113" s="133"/>
      <c r="G113" s="133"/>
      <c r="H113" s="133"/>
      <c r="I113" s="133"/>
      <c r="J113" s="133"/>
      <c r="K113" s="133"/>
      <c r="L113" s="134"/>
      <c r="M113" s="2"/>
      <c r="N113" s="2"/>
      <c r="O113" s="2"/>
      <c r="P113" s="2"/>
      <c r="Q113" s="2"/>
      <c r="R113" s="2"/>
    </row>
    <row r="114" spans="1:18" ht="15" customHeight="1" x14ac:dyDescent="0.35">
      <c r="A114" s="73" t="s">
        <v>15</v>
      </c>
      <c r="B114" s="90">
        <v>0.28999999999999998</v>
      </c>
      <c r="C114" s="90">
        <v>76</v>
      </c>
      <c r="D114" s="90">
        <v>0.5</v>
      </c>
      <c r="E114" s="133"/>
      <c r="F114" s="133"/>
      <c r="G114" s="133"/>
      <c r="H114" s="133"/>
      <c r="I114" s="133"/>
      <c r="J114" s="133"/>
      <c r="K114" s="133"/>
      <c r="L114" s="134"/>
      <c r="M114" s="2"/>
      <c r="N114" s="2"/>
      <c r="O114" s="2"/>
      <c r="P114" s="2"/>
      <c r="Q114" s="2"/>
      <c r="R114" s="2"/>
    </row>
    <row r="115" spans="1:18" ht="15" customHeight="1" x14ac:dyDescent="0.35">
      <c r="A115" s="73" t="s">
        <v>16</v>
      </c>
      <c r="B115" s="90">
        <v>0.28999999999999998</v>
      </c>
      <c r="C115" s="90">
        <v>76</v>
      </c>
      <c r="D115" s="90">
        <v>0.5</v>
      </c>
      <c r="E115" s="133"/>
      <c r="F115" s="133"/>
      <c r="G115" s="133"/>
      <c r="H115" s="133"/>
      <c r="I115" s="133"/>
      <c r="J115" s="133"/>
      <c r="K115" s="133"/>
      <c r="L115" s="134"/>
      <c r="M115" s="2"/>
      <c r="N115" s="2"/>
      <c r="O115" s="2"/>
      <c r="P115" s="2"/>
      <c r="Q115" s="2"/>
      <c r="R115" s="2"/>
    </row>
    <row r="116" spans="1:18" ht="15" customHeight="1" x14ac:dyDescent="0.35">
      <c r="A116" s="73" t="s">
        <v>17</v>
      </c>
      <c r="B116" s="90">
        <v>0.19</v>
      </c>
      <c r="C116" s="90">
        <v>21</v>
      </c>
      <c r="D116" s="90">
        <v>0.08</v>
      </c>
      <c r="E116" s="133"/>
      <c r="F116" s="133"/>
      <c r="G116" s="133"/>
      <c r="H116" s="133"/>
      <c r="I116" s="133"/>
      <c r="J116" s="133"/>
      <c r="K116" s="133"/>
      <c r="L116" s="134"/>
      <c r="M116" s="2"/>
      <c r="N116" s="2"/>
      <c r="O116" s="2"/>
      <c r="P116" s="2"/>
      <c r="Q116" s="2"/>
      <c r="R116" s="2"/>
    </row>
    <row r="117" spans="1:18" ht="15" customHeight="1" x14ac:dyDescent="0.35">
      <c r="A117" s="73" t="s">
        <v>119</v>
      </c>
      <c r="B117" s="90">
        <v>0.32500000000000001</v>
      </c>
      <c r="C117" s="90">
        <v>73</v>
      </c>
      <c r="D117" s="90">
        <v>0.27</v>
      </c>
      <c r="E117" s="133"/>
      <c r="F117" s="133"/>
      <c r="G117" s="133"/>
      <c r="H117" s="133"/>
      <c r="I117" s="133"/>
      <c r="J117" s="133"/>
      <c r="K117" s="133"/>
      <c r="L117" s="134"/>
      <c r="M117" s="2"/>
      <c r="N117" s="2"/>
      <c r="O117" s="2"/>
      <c r="P117" s="2"/>
      <c r="Q117" s="2"/>
      <c r="R117" s="2"/>
    </row>
    <row r="118" spans="1:18" ht="15" customHeight="1" x14ac:dyDescent="0.35">
      <c r="A118" s="73" t="s">
        <v>63</v>
      </c>
      <c r="B118" s="90">
        <v>0.19</v>
      </c>
      <c r="C118" s="90">
        <v>21</v>
      </c>
      <c r="D118" s="90">
        <v>0.08</v>
      </c>
      <c r="E118" s="133"/>
      <c r="F118" s="133"/>
      <c r="G118" s="133"/>
      <c r="H118" s="133"/>
      <c r="I118" s="133"/>
      <c r="J118" s="133"/>
      <c r="K118" s="133"/>
      <c r="L118" s="134"/>
      <c r="M118" s="2"/>
      <c r="N118" s="2"/>
      <c r="O118" s="2"/>
      <c r="P118" s="2"/>
      <c r="Q118" s="2"/>
      <c r="R118" s="2"/>
    </row>
    <row r="119" spans="1:18" ht="15" customHeight="1" x14ac:dyDescent="0.35">
      <c r="A119" s="73" t="s">
        <v>61</v>
      </c>
      <c r="B119" s="90">
        <v>0.5</v>
      </c>
      <c r="C119" s="90">
        <v>100</v>
      </c>
      <c r="D119" s="90">
        <v>0.11</v>
      </c>
      <c r="E119" s="133"/>
      <c r="F119" s="133"/>
      <c r="G119" s="133"/>
      <c r="H119" s="133"/>
      <c r="I119" s="133"/>
      <c r="J119" s="133"/>
      <c r="K119" s="133"/>
      <c r="L119" s="134"/>
      <c r="M119" s="2"/>
      <c r="N119" s="2"/>
      <c r="O119" s="2"/>
      <c r="P119" s="2"/>
      <c r="Q119" s="2"/>
      <c r="R119" s="2"/>
    </row>
    <row r="120" spans="1:18" s="6" customFormat="1" ht="15" customHeight="1" x14ac:dyDescent="0.35">
      <c r="A120" s="73" t="s">
        <v>18</v>
      </c>
      <c r="B120" s="90">
        <v>0.28000000000000003</v>
      </c>
      <c r="C120" s="90">
        <v>87</v>
      </c>
      <c r="D120" s="90">
        <v>0.8</v>
      </c>
      <c r="E120" s="135"/>
      <c r="F120" s="135"/>
      <c r="G120" s="135"/>
      <c r="H120" s="135"/>
      <c r="I120" s="135"/>
      <c r="J120" s="135"/>
      <c r="K120" s="135"/>
      <c r="L120" s="136"/>
      <c r="M120" s="2"/>
      <c r="N120" s="5"/>
      <c r="O120" s="5"/>
      <c r="P120" s="5"/>
      <c r="Q120" s="5"/>
      <c r="R120" s="5"/>
    </row>
    <row r="121" spans="1:18" x14ac:dyDescent="0.35">
      <c r="A121" s="151" t="s">
        <v>52</v>
      </c>
      <c r="B121" s="151"/>
      <c r="C121" s="151"/>
      <c r="D121" s="151"/>
      <c r="E121" s="151"/>
      <c r="F121" s="151"/>
      <c r="G121" s="151"/>
      <c r="H121" s="151"/>
      <c r="I121" s="151"/>
      <c r="J121" s="151"/>
      <c r="K121" s="151"/>
      <c r="L121" s="14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x14ac:dyDescent="0.35">
      <c r="A125" s="69" t="s">
        <v>53</v>
      </c>
      <c r="B125" s="70"/>
      <c r="C125" s="70"/>
      <c r="D125" s="70"/>
      <c r="E125" s="70"/>
      <c r="F125" s="71"/>
      <c r="G125" s="71"/>
      <c r="H125" s="71"/>
      <c r="I125" s="71"/>
      <c r="J125" s="71"/>
      <c r="K125" s="71"/>
      <c r="L125" s="144"/>
      <c r="M125" s="2"/>
      <c r="N125" s="2"/>
      <c r="O125" s="2"/>
      <c r="P125" s="2"/>
      <c r="Q125" s="2"/>
      <c r="R125" s="2"/>
    </row>
    <row r="126" spans="1:18" x14ac:dyDescent="0.35">
      <c r="A126" s="72" t="s">
        <v>54</v>
      </c>
      <c r="B126" s="70"/>
      <c r="C126" s="70"/>
      <c r="D126" s="70"/>
      <c r="E126" s="70"/>
      <c r="F126" s="71"/>
      <c r="G126" s="71"/>
      <c r="H126" s="71"/>
      <c r="I126" s="71"/>
      <c r="J126" s="71"/>
      <c r="K126" s="71"/>
      <c r="L126" s="145"/>
      <c r="M126" s="2"/>
      <c r="N126" s="2"/>
      <c r="O126" s="2"/>
      <c r="P126" s="2"/>
      <c r="Q126" s="2"/>
      <c r="R126" s="2"/>
    </row>
    <row r="127" spans="1:18" x14ac:dyDescent="0.35">
      <c r="A127" s="72" t="s">
        <v>55</v>
      </c>
      <c r="B127" s="70"/>
      <c r="C127" s="70"/>
      <c r="D127" s="70"/>
      <c r="E127" s="70"/>
      <c r="F127" s="71"/>
      <c r="G127" s="71"/>
      <c r="H127" s="71"/>
      <c r="I127" s="71"/>
      <c r="J127" s="71"/>
      <c r="K127" s="71"/>
      <c r="L127" s="145"/>
      <c r="M127" s="2"/>
      <c r="N127" s="2"/>
      <c r="O127" s="2"/>
      <c r="P127" s="2"/>
      <c r="Q127" s="2"/>
      <c r="R127" s="2"/>
    </row>
    <row r="128" spans="1:18" x14ac:dyDescent="0.35">
      <c r="A128" s="72" t="s">
        <v>56</v>
      </c>
      <c r="B128" s="70"/>
      <c r="C128" s="70"/>
      <c r="D128" s="70"/>
      <c r="E128" s="70"/>
      <c r="F128" s="71"/>
      <c r="G128" s="71"/>
      <c r="H128" s="71"/>
      <c r="I128" s="71"/>
      <c r="J128" s="71"/>
      <c r="K128" s="71"/>
      <c r="L128" s="145"/>
      <c r="M128" s="2"/>
      <c r="N128" s="2"/>
      <c r="O128" s="2"/>
      <c r="P128" s="2"/>
      <c r="Q128" s="2"/>
      <c r="R128" s="2"/>
    </row>
    <row r="129" spans="1:18" x14ac:dyDescent="0.35">
      <c r="A129" s="69"/>
      <c r="B129" s="70"/>
      <c r="C129" s="70"/>
      <c r="D129" s="70"/>
      <c r="E129" s="70"/>
      <c r="F129" s="71"/>
      <c r="G129" s="71"/>
      <c r="H129" s="71"/>
      <c r="I129" s="71"/>
      <c r="J129" s="71"/>
      <c r="K129" s="71"/>
      <c r="L129" s="145"/>
      <c r="M129" s="2"/>
      <c r="N129" s="2"/>
      <c r="O129" s="2"/>
      <c r="P129" s="2"/>
      <c r="Q129" s="2"/>
      <c r="R129" s="2"/>
    </row>
    <row r="130" spans="1:18" x14ac:dyDescent="0.35">
      <c r="A130" s="69" t="s">
        <v>57</v>
      </c>
      <c r="B130" s="70"/>
      <c r="C130" s="70"/>
      <c r="D130" s="70"/>
      <c r="E130" s="70"/>
      <c r="F130" s="71"/>
      <c r="G130" s="71"/>
      <c r="H130" s="71"/>
      <c r="I130" s="71"/>
      <c r="J130" s="71"/>
      <c r="K130" s="71"/>
      <c r="L130" s="145"/>
      <c r="M130" s="2"/>
      <c r="N130" s="2"/>
      <c r="O130" s="2"/>
      <c r="P130" s="2"/>
      <c r="Q130" s="2"/>
      <c r="R130" s="2"/>
    </row>
    <row r="131" spans="1:18" x14ac:dyDescent="0.35">
      <c r="A131" s="72"/>
      <c r="B131" s="70"/>
      <c r="C131" s="70"/>
      <c r="D131" s="70"/>
      <c r="E131" s="70"/>
      <c r="F131" s="71"/>
      <c r="G131" s="71"/>
      <c r="H131" s="71"/>
      <c r="I131" s="71"/>
      <c r="J131" s="71"/>
      <c r="K131" s="71"/>
      <c r="L131" s="145"/>
      <c r="M131" s="2"/>
      <c r="N131" s="2"/>
      <c r="O131" s="2"/>
      <c r="P131" s="2"/>
      <c r="Q131" s="2"/>
      <c r="R131" s="2"/>
    </row>
    <row r="132" spans="1:18" x14ac:dyDescent="0.35">
      <c r="A132" s="69"/>
      <c r="B132" s="70"/>
      <c r="C132" s="70"/>
      <c r="D132" s="70"/>
      <c r="E132" s="70"/>
      <c r="F132" s="71"/>
      <c r="G132" s="71"/>
      <c r="H132" s="71"/>
      <c r="I132" s="71"/>
      <c r="J132" s="71"/>
      <c r="K132" s="71"/>
      <c r="L132" s="14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DOhQdS8Zw2tRKTO/xM+eGlL79r5fwBrE/mBeycg7zt2dXKISI/3OovHV6Ey4yal8CT1ApAZBgLnAzHfmGv49Fg==" saltValue="CfMmpgUdVp+npKONxvylL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2371278E-02BA-4D7D-BD02-9C7AAB833A4B}">
      <formula1>$F54</formula1>
    </dataValidation>
    <dataValidation type="decimal" operator="lessThanOrEqual" allowBlank="1" showInputMessage="1" showErrorMessage="1" error="Area treated by BMP cannot exceed the area for this land use" sqref="B50:K65" xr:uid="{62578701-7780-484A-8847-C5301A901A13}">
      <formula1>$D8</formula1>
    </dataValidation>
    <dataValidation type="decimal" operator="lessThanOrEqual" allowBlank="1" showInputMessage="1" showErrorMessage="1" error="Area treated by BMP cannot exceed the area for this land use" sqref="B98:C99" xr:uid="{6207E944-851B-48B2-B11B-1F5569949C2D}">
      <formula1>$D6</formula1>
    </dataValidation>
    <dataValidation allowBlank="1" showInputMessage="1" sqref="F17 B17:C17 B8:C14 F8:F14 B29:F44" xr:uid="{202BD87A-A866-43F1-BB6B-CB4A259E412B}"/>
    <dataValidation type="decimal" operator="lessThanOrEqual" allowBlank="1" showInputMessage="1" showErrorMessage="1" error="Area treated by BMP cannot exceed the area for this land use" sqref="B90:K90 B75:B89 D75:K84 C85:K89" xr:uid="{DDC2ACF3-14C8-476D-88EA-70BA0F8366CE}">
      <formula1>$D8</formula1>
    </dataValidation>
    <dataValidation type="decimal" operator="lessThanOrEqual" allowBlank="1" showInputMessage="1" showErrorMessage="1" error="Area treated by BMP cannot exceed the area for this land use" sqref="C75" xr:uid="{6857F410-3737-46ED-B42B-936AEA0DDB58}">
      <formula1>$D$8</formula1>
    </dataValidation>
    <dataValidation type="decimal" operator="lessThanOrEqual" allowBlank="1" showInputMessage="1" showErrorMessage="1" error="Area treated by BMP cannot exceed the area for this land use" sqref="C76" xr:uid="{2355311E-99E9-4D10-9F45-FB8D9702BC57}">
      <formula1>$D$9</formula1>
    </dataValidation>
    <dataValidation type="decimal" operator="lessThanOrEqual" allowBlank="1" showInputMessage="1" showErrorMessage="1" error="Area treated by BMP cannot exceed the area for this land use" sqref="C77" xr:uid="{FCD896E6-A66D-4204-98BF-AC4525F6DCC4}">
      <formula1>$D$10</formula1>
    </dataValidation>
    <dataValidation type="decimal" operator="lessThanOrEqual" allowBlank="1" showInputMessage="1" showErrorMessage="1" error="Area treated by BMP cannot exceed the area for this land use" sqref="C78" xr:uid="{1F760C19-F1F3-4F7D-9605-1441485ED68D}">
      <formula1>$D$11</formula1>
    </dataValidation>
    <dataValidation type="decimal" operator="lessThanOrEqual" allowBlank="1" showInputMessage="1" showErrorMessage="1" error="Area treated by BMP cannot exceed the area for this land use" sqref="C79" xr:uid="{5F115B64-79D7-44E2-95E3-955CCAD78929}">
      <formula1>$D$12</formula1>
    </dataValidation>
    <dataValidation type="decimal" operator="lessThanOrEqual" allowBlank="1" showInputMessage="1" showErrorMessage="1" error="Area treated by BMP cannot exceed the area for this land use" sqref="C80" xr:uid="{AB569856-EF47-4D10-9C9D-6CC1A37CDA52}">
      <formula1>$D$13</formula1>
    </dataValidation>
    <dataValidation type="decimal" operator="lessThanOrEqual" allowBlank="1" showInputMessage="1" showErrorMessage="1" error="Area treated by BMP cannot exceed the area for this land use" sqref="C81" xr:uid="{4C01644D-5F87-457E-A199-3488882CF660}">
      <formula1>$D$14</formula1>
    </dataValidation>
    <dataValidation type="decimal" operator="lessThanOrEqual" allowBlank="1" showInputMessage="1" showErrorMessage="1" error="Area treated by BMP cannot exceed the area for this land use" sqref="C82" xr:uid="{6DFA0E88-0E85-4947-8061-DA790E984C62}">
      <formula1>$D$15</formula1>
    </dataValidation>
    <dataValidation type="decimal" operator="lessThanOrEqual" allowBlank="1" showInputMessage="1" showErrorMessage="1" error="Area treated by BMP cannot exceed the area for this land use" sqref="C83" xr:uid="{451C405C-830E-437D-A500-D78502CE62A7}">
      <formula1>$D$16</formula1>
    </dataValidation>
    <dataValidation type="decimal" operator="lessThanOrEqual" allowBlank="1" showInputMessage="1" showErrorMessage="1" error="Area treated by BMP cannot exceed the area for this land use" sqref="C84" xr:uid="{E0AB2FE0-8195-4597-AB7B-C3610FC7BD73}">
      <formula1>$D$17</formula1>
    </dataValidation>
    <dataValidation type="decimal" operator="greaterThan" allowBlank="1" showInputMessage="1" showErrorMessage="1" error="Must be &gt; 0. If this land use does not exist, enter a very small value (e.g. 0.000001 or less)" sqref="D8:D23" xr:uid="{12C53B49-ABF4-4D48-B355-B5197E63FFFF}">
      <formula1>0</formula1>
    </dataValidation>
    <dataValidation errorStyle="warning" allowBlank="1" showInputMessage="1" showErrorMessage="1" error="EMC has been changed" sqref="I8:K17 L29:L44" xr:uid="{F1540C19-CED1-4C8C-AFB1-1AF5BE8FE59F}"/>
    <dataValidation type="decimal" operator="lessThanOrEqual" allowBlank="1" showInputMessage="1" showErrorMessage="1" error="Must be less than or equal to 1" prompt="Must be less than or equal to 1" sqref="D68:K68 C66:E66 K66 D93:K93 C91" xr:uid="{275793B0-763F-4BF5-B596-AFFB6AE15550}">
      <formula1>1</formula1>
    </dataValidation>
    <dataValidation type="decimal" operator="lessThanOrEqual" allowBlank="1" showInputMessage="1" showErrorMessage="1" error="Must be 1 or less" prompt="Must be 1 or less" sqref="I67:J67 I92:J92" xr:uid="{56369B22-7F56-4822-813F-58969380022C}">
      <formula1>1</formula1>
    </dataValidation>
    <dataValidation type="decimal" operator="lessThanOrEqual" allowBlank="1" showInputMessage="1" showErrorMessage="1" error="Value must be less than 1" prompt="Value must be less than 1" sqref="B68 B93" xr:uid="{C0F32FC2-9770-4946-A6ED-66AB246CAB27}">
      <formula1>1</formula1>
    </dataValidation>
    <dataValidation type="decimal" operator="lessThanOrEqual" allowBlank="1" showInputMessage="1" showErrorMessage="1" error="Value must be 1 or less" prompt="Value must be 1 or less" sqref="B67:H67 C68 K67 B66 F66:J66 B92:H92 C93 K92 B91 D91:K91" xr:uid="{49B1E4C0-FE4D-4068-9288-D53417821821}">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E6" r:id="rId2" display="Annual Rainfall" xr:uid="{86177F0D-FAD3-4C85-ABBB-ABEF60CFAEEA}"/>
    <hyperlink ref="A5:L5" r:id="rId3" location="Section_1:_Calculation_of_unadjusted_total_loads" display="SECTION 1: UNADJUSTED TOTAL LOAD " xr:uid="{3FF1F2AD-6DF3-402C-B7DA-CD1D99D07ECE}"/>
    <hyperlink ref="A47:L47" r:id="rId4" location="Section_3:_Calculations_for_phosphorus_load_reductions_associated_with_BMP_implementation" display="SECTION 3: PHOSPHORUS LOAD REDUCTIONS ASSOCIATED WITH BMP IMPLEMENTATION" xr:uid="{4836749F-A51D-4B64-8D22-7EDA348A5369}"/>
    <hyperlink ref="A72:L72" r:id="rId5" location="Section_4:_Calculations_for_TSS_load_reductions_associated_with_BMP_implementation" display="TSS LOAD REDUCTIONS ASSOCIATED WITH BMP IMPLEMENTATION" xr:uid="{3C58C6DC-3B68-42C6-B919-F1D800F0B8CF}"/>
    <hyperlink ref="A100" r:id="rId6" xr:uid="{CE8D3BEF-C690-4C9B-8198-4D59BC864514}"/>
    <hyperlink ref="A104" r:id="rId7" xr:uid="{3FB57432-8636-4AEA-98BC-B366579C5BCD}"/>
    <hyperlink ref="A103" r:id="rId8" xr:uid="{1D1DE975-E694-44D0-B342-7B5D29CD168C}"/>
    <hyperlink ref="A127" r:id="rId9" xr:uid="{ACCC8DD2-0BB4-447B-850D-655F90F6F966}"/>
    <hyperlink ref="A128" r:id="rId10" xr:uid="{D0044B4C-4AD3-4798-8885-5C55C1206F36}"/>
    <hyperlink ref="A126" r:id="rId11" xr:uid="{A048A48F-6BF4-41B7-B6EE-F3609D7C9B57}"/>
    <hyperlink ref="A105" r:id="rId12" xr:uid="{17D01056-D108-4FA9-88FF-A02BB258FE96}"/>
    <hyperlink ref="A106" r:id="rId13" xr:uid="{AEE2AE55-18A7-4A2C-A3D6-AFB5B694ACF2}"/>
    <hyperlink ref="A107" r:id="rId14" xr:uid="{C28099F7-1B35-455C-BACB-45A2A191C00E}"/>
    <hyperlink ref="A108" r:id="rId15" xr:uid="{64806D30-FA4B-4310-B8DD-3F6CDFC3838B}"/>
    <hyperlink ref="B122" r:id="rId16" xr:uid="{AA40CB18-4AC0-4E64-8E2D-CDF3490DC3BF}"/>
    <hyperlink ref="F122" r:id="rId17" xr:uid="{929E39B7-C008-4DE6-98DE-86352C260E78}"/>
    <hyperlink ref="E122" r:id="rId18" xr:uid="{4BCE1A76-5788-4C57-B637-CB18EECCB728}"/>
    <hyperlink ref="G122" r:id="rId19" xr:uid="{435758F4-0C0A-4E0D-B938-465628A25AE3}"/>
    <hyperlink ref="H122" r:id="rId20" xr:uid="{8AEC55DB-D727-4EA7-B82D-5925558A7037}"/>
    <hyperlink ref="I122" r:id="rId21" xr:uid="{F40678FF-71A3-4B9E-9EA3-E936DA2AD854}"/>
    <hyperlink ref="J122" r:id="rId22" xr:uid="{21A8C4D2-4ADE-4880-AE9D-940428B5ED1E}"/>
    <hyperlink ref="E27" r:id="rId23" display="Annual Rainfall" xr:uid="{83128107-A931-4517-8E3D-1A7E51FE245C}"/>
    <hyperlink ref="A26:L26" r:id="rId24" location="Section_2:_Calculation_of_adjusted_total_loads" display="SECTION 2: ADJUSTED TOTAL LOAD" xr:uid="{287ABDE1-26C1-439A-B863-A56C4997D8E7}"/>
    <hyperlink ref="A97:L97" r:id="rId25" location="Section_5:_Default_values_for_BMP_and_land_use_inputs" display="SECTION 5: BMP AND LAND USE INPUT VALUES" xr:uid="{AAE77E80-8A58-499C-A677-96CF464670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zoomScale="70" zoomScaleNormal="70" workbookViewId="0">
      <selection activeCell="A5" sqref="A5:L5"/>
    </sheetView>
  </sheetViews>
  <sheetFormatPr defaultColWidth="0" defaultRowHeight="14.5" zeroHeight="1" x14ac:dyDescent="0.35"/>
  <cols>
    <col min="1" max="1" width="35" customWidth="1"/>
    <col min="2" max="2" width="17.26953125" customWidth="1"/>
    <col min="3" max="3" width="15.453125" customWidth="1"/>
    <col min="4" max="4" width="8.81640625" customWidth="1"/>
    <col min="5" max="5" width="13.7265625" customWidth="1"/>
    <col min="6" max="6" width="11.26953125" customWidth="1"/>
    <col min="7" max="7" width="14" customWidth="1"/>
    <col min="8" max="8" width="8.81640625" customWidth="1"/>
    <col min="9" max="9" width="12.7265625" customWidth="1"/>
    <col min="10" max="10" width="11.453125" customWidth="1"/>
    <col min="11" max="11" width="14.1796875" customWidth="1"/>
    <col min="12" max="12" width="27.26953125" customWidth="1"/>
    <col min="13" max="13" width="8.81640625" customWidth="1"/>
    <col min="14" max="18" width="0" hidden="1" customWidth="1"/>
    <col min="19" max="16384" width="8.81640625" hidden="1"/>
  </cols>
  <sheetData>
    <row r="1" spans="1:13" ht="26" x14ac:dyDescent="0.35">
      <c r="A1" s="171" t="s">
        <v>0</v>
      </c>
      <c r="B1" s="171"/>
      <c r="C1" s="171"/>
      <c r="D1" s="171"/>
      <c r="E1" s="171"/>
      <c r="F1" s="171"/>
      <c r="G1" s="171"/>
      <c r="H1" s="171"/>
      <c r="I1" s="171"/>
      <c r="J1" s="171"/>
      <c r="K1" s="171"/>
      <c r="L1" s="171"/>
      <c r="M1" s="2"/>
    </row>
    <row r="2" spans="1:13" ht="26.25" customHeight="1" x14ac:dyDescent="0.35">
      <c r="A2" s="172" t="s">
        <v>58</v>
      </c>
      <c r="B2" s="172"/>
      <c r="C2" s="172"/>
      <c r="D2" s="172"/>
      <c r="E2" s="172"/>
      <c r="F2" s="173"/>
      <c r="G2" s="173"/>
      <c r="H2" s="173"/>
      <c r="I2" s="173"/>
      <c r="J2" s="173"/>
      <c r="K2" s="173"/>
      <c r="L2" s="173"/>
      <c r="M2" s="2"/>
    </row>
    <row r="3" spans="1:13" ht="26.25" customHeight="1" x14ac:dyDescent="0.35">
      <c r="A3" s="170" t="s">
        <v>64</v>
      </c>
      <c r="B3" s="170"/>
      <c r="C3" s="170"/>
      <c r="D3" s="170"/>
      <c r="E3" s="170"/>
      <c r="F3" s="160">
        <v>7</v>
      </c>
      <c r="G3" s="160"/>
      <c r="H3" s="160"/>
      <c r="I3" s="160"/>
      <c r="J3" s="160"/>
      <c r="K3" s="160"/>
      <c r="L3" s="160"/>
      <c r="M3" s="2"/>
    </row>
    <row r="4" spans="1:13" ht="26" x14ac:dyDescent="0.35">
      <c r="A4" s="66" t="s">
        <v>78</v>
      </c>
      <c r="B4" s="160"/>
      <c r="C4" s="160"/>
      <c r="D4" s="160"/>
      <c r="E4" s="160"/>
      <c r="F4" s="160"/>
      <c r="G4" s="160"/>
      <c r="H4" s="160"/>
      <c r="I4" s="160"/>
      <c r="J4" s="160"/>
      <c r="K4" s="160"/>
      <c r="L4" s="160"/>
      <c r="M4" s="2"/>
    </row>
    <row r="5" spans="1:13" ht="26" x14ac:dyDescent="0.35">
      <c r="A5" s="141" t="s">
        <v>89</v>
      </c>
      <c r="B5" s="155"/>
      <c r="C5" s="155"/>
      <c r="D5" s="155"/>
      <c r="E5" s="155"/>
      <c r="F5" s="155"/>
      <c r="G5" s="155"/>
      <c r="H5" s="155"/>
      <c r="I5" s="155"/>
      <c r="J5" s="155"/>
      <c r="K5" s="155"/>
      <c r="L5" s="156"/>
      <c r="M5" s="164" t="s">
        <v>140</v>
      </c>
    </row>
    <row r="6" spans="1:13" ht="29" x14ac:dyDescent="0.35">
      <c r="A6" s="139" t="s">
        <v>1</v>
      </c>
      <c r="B6" s="3" t="s">
        <v>2</v>
      </c>
      <c r="C6" s="3" t="s">
        <v>3</v>
      </c>
      <c r="D6" s="3" t="s">
        <v>4</v>
      </c>
      <c r="E6" s="65" t="s">
        <v>88</v>
      </c>
      <c r="F6" s="3" t="s">
        <v>5</v>
      </c>
      <c r="G6" s="3" t="s">
        <v>6</v>
      </c>
      <c r="H6" s="3" t="s">
        <v>7</v>
      </c>
      <c r="I6" s="139" t="s">
        <v>99</v>
      </c>
      <c r="J6" s="139" t="s">
        <v>100</v>
      </c>
      <c r="K6" s="139" t="s">
        <v>101</v>
      </c>
      <c r="L6" s="162" t="s">
        <v>94</v>
      </c>
      <c r="M6" s="165"/>
    </row>
    <row r="7" spans="1:13" x14ac:dyDescent="0.35">
      <c r="A7" s="140"/>
      <c r="B7" s="3" t="s">
        <v>8</v>
      </c>
      <c r="C7" s="3" t="s">
        <v>8</v>
      </c>
      <c r="D7" s="3" t="s">
        <v>9</v>
      </c>
      <c r="E7" s="3" t="s">
        <v>10</v>
      </c>
      <c r="F7" s="3"/>
      <c r="G7" s="3" t="s">
        <v>11</v>
      </c>
      <c r="H7" s="3" t="s">
        <v>11</v>
      </c>
      <c r="I7" s="140"/>
      <c r="J7" s="140"/>
      <c r="K7" s="140"/>
      <c r="L7" s="163"/>
      <c r="M7" s="166"/>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1" t="s">
        <v>90</v>
      </c>
      <c r="B26" s="155"/>
      <c r="C26" s="155"/>
      <c r="D26" s="155"/>
      <c r="E26" s="155"/>
      <c r="F26" s="155"/>
      <c r="G26" s="155"/>
      <c r="H26" s="155"/>
      <c r="I26" s="155"/>
      <c r="J26" s="155"/>
      <c r="K26" s="155"/>
      <c r="L26" s="156"/>
      <c r="M26" s="164" t="s">
        <v>140</v>
      </c>
      <c r="N26" s="2"/>
      <c r="O26" s="2"/>
      <c r="P26" s="2"/>
      <c r="Q26" s="2"/>
      <c r="R26" s="2"/>
    </row>
    <row r="27" spans="1:18" s="1" customFormat="1"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s="1" customFormat="1"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row>
    <row r="49" spans="1:13" ht="58" x14ac:dyDescent="0.35">
      <c r="A49" s="140"/>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1" t="s">
        <v>93</v>
      </c>
      <c r="B72" s="142"/>
      <c r="C72" s="142"/>
      <c r="D72" s="142"/>
      <c r="E72" s="142"/>
      <c r="F72" s="142"/>
      <c r="G72" s="142"/>
      <c r="H72" s="142"/>
      <c r="I72" s="142"/>
      <c r="J72" s="142"/>
      <c r="K72" s="142"/>
      <c r="L72" s="143"/>
      <c r="M72" s="2"/>
      <c r="N72" s="2"/>
      <c r="O72" s="2"/>
      <c r="P72" s="2"/>
      <c r="Q72" s="2"/>
      <c r="R72" s="2"/>
    </row>
    <row r="73" spans="1:18" s="1" customFormat="1"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58"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1" t="s">
        <v>92</v>
      </c>
      <c r="B97" s="142"/>
      <c r="C97" s="142"/>
      <c r="D97" s="142"/>
      <c r="E97" s="142"/>
      <c r="F97" s="142"/>
      <c r="G97" s="142"/>
      <c r="H97" s="142"/>
      <c r="I97" s="142"/>
      <c r="J97" s="142"/>
      <c r="K97" s="142"/>
      <c r="L97" s="143"/>
      <c r="M97" s="2"/>
      <c r="N97" s="2"/>
      <c r="O97" s="2"/>
      <c r="P97" s="2"/>
      <c r="Q97" s="2"/>
      <c r="R97" s="2"/>
    </row>
    <row r="98" spans="1:18" ht="30" customHeight="1" x14ac:dyDescent="0.35">
      <c r="A98" s="151" t="s">
        <v>42</v>
      </c>
      <c r="B98" s="40" t="s">
        <v>43</v>
      </c>
      <c r="C98" s="40" t="s">
        <v>44</v>
      </c>
      <c r="D98" s="149" t="s">
        <v>104</v>
      </c>
      <c r="E98" s="149"/>
      <c r="F98" s="149"/>
      <c r="G98" s="149"/>
      <c r="H98" s="149"/>
      <c r="I98" s="149"/>
      <c r="J98" s="149"/>
      <c r="K98" s="149"/>
      <c r="L98" s="150"/>
      <c r="M98" s="2"/>
    </row>
    <row r="99" spans="1:18" ht="15" customHeight="1" x14ac:dyDescent="0.35">
      <c r="A99" s="153"/>
      <c r="B99" s="41" t="s">
        <v>45</v>
      </c>
      <c r="C99" s="41" t="s">
        <v>45</v>
      </c>
      <c r="D99" s="133"/>
      <c r="E99" s="133"/>
      <c r="F99" s="133"/>
      <c r="G99" s="133"/>
      <c r="H99" s="133"/>
      <c r="I99" s="133"/>
      <c r="J99" s="133"/>
      <c r="K99" s="133"/>
      <c r="L99" s="134"/>
      <c r="M99" s="2"/>
    </row>
    <row r="100" spans="1:18" ht="15" customHeight="1" x14ac:dyDescent="0.35">
      <c r="A100" s="4" t="s">
        <v>38</v>
      </c>
      <c r="B100" s="91">
        <v>0.44</v>
      </c>
      <c r="C100" s="91">
        <v>0.85</v>
      </c>
      <c r="D100" s="133"/>
      <c r="E100" s="133"/>
      <c r="F100" s="133"/>
      <c r="G100" s="133"/>
      <c r="H100" s="133"/>
      <c r="I100" s="133"/>
      <c r="J100" s="133"/>
      <c r="K100" s="133"/>
      <c r="L100" s="134"/>
      <c r="M100" s="2"/>
    </row>
    <row r="101" spans="1:18" ht="29" x14ac:dyDescent="0.35">
      <c r="A101" s="67" t="s">
        <v>46</v>
      </c>
      <c r="B101" s="91">
        <v>0</v>
      </c>
      <c r="C101" s="91">
        <v>0</v>
      </c>
      <c r="D101" s="133"/>
      <c r="E101" s="133"/>
      <c r="F101" s="133"/>
      <c r="G101" s="133"/>
      <c r="H101" s="133"/>
      <c r="I101" s="133"/>
      <c r="J101" s="133"/>
      <c r="K101" s="133"/>
      <c r="L101" s="134"/>
      <c r="M101" s="2"/>
    </row>
    <row r="102" spans="1:18" ht="15" customHeight="1" x14ac:dyDescent="0.35">
      <c r="A102" s="22" t="s">
        <v>24</v>
      </c>
      <c r="B102" s="91">
        <v>0</v>
      </c>
      <c r="C102" s="91">
        <v>0.68</v>
      </c>
      <c r="D102" s="133"/>
      <c r="E102" s="133"/>
      <c r="F102" s="133"/>
      <c r="G102" s="133"/>
      <c r="H102" s="133"/>
      <c r="I102" s="133"/>
      <c r="J102" s="133"/>
      <c r="K102" s="133"/>
      <c r="L102" s="134"/>
      <c r="M102" s="2"/>
    </row>
    <row r="103" spans="1:18" ht="15" customHeight="1" x14ac:dyDescent="0.35">
      <c r="A103" s="4" t="s">
        <v>25</v>
      </c>
      <c r="B103" s="91">
        <v>0</v>
      </c>
      <c r="C103" s="91">
        <v>0.96</v>
      </c>
      <c r="D103" s="133"/>
      <c r="E103" s="133"/>
      <c r="F103" s="133"/>
      <c r="G103" s="133"/>
      <c r="H103" s="133"/>
      <c r="I103" s="133"/>
      <c r="J103" s="133"/>
      <c r="K103" s="133"/>
      <c r="L103" s="134"/>
      <c r="M103" s="2"/>
    </row>
    <row r="104" spans="1:18" ht="15" customHeight="1" x14ac:dyDescent="0.35">
      <c r="A104" s="4" t="s">
        <v>40</v>
      </c>
      <c r="B104" s="91">
        <v>0.45</v>
      </c>
      <c r="C104" s="91">
        <v>0.74</v>
      </c>
      <c r="D104" s="133"/>
      <c r="E104" s="133"/>
      <c r="F104" s="133"/>
      <c r="G104" s="133"/>
      <c r="H104" s="133"/>
      <c r="I104" s="133"/>
      <c r="J104" s="133"/>
      <c r="K104" s="133"/>
      <c r="L104" s="134"/>
      <c r="M104" s="2"/>
    </row>
    <row r="105" spans="1:18" ht="15" customHeight="1" x14ac:dyDescent="0.35">
      <c r="A105" s="4" t="s">
        <v>27</v>
      </c>
      <c r="B105" s="91">
        <v>0.47</v>
      </c>
      <c r="C105" s="91">
        <v>0.85</v>
      </c>
      <c r="D105" s="133"/>
      <c r="E105" s="133"/>
      <c r="F105" s="133"/>
      <c r="G105" s="133"/>
      <c r="H105" s="133"/>
      <c r="I105" s="133"/>
      <c r="J105" s="133"/>
      <c r="K105" s="133"/>
      <c r="L105" s="134"/>
      <c r="M105" s="2"/>
    </row>
    <row r="106" spans="1:18" ht="15" customHeight="1" x14ac:dyDescent="0.35">
      <c r="A106" s="4" t="s">
        <v>28</v>
      </c>
      <c r="B106" s="91">
        <v>0.4</v>
      </c>
      <c r="C106" s="91">
        <v>0.68</v>
      </c>
      <c r="D106" s="133"/>
      <c r="E106" s="133"/>
      <c r="F106" s="133"/>
      <c r="G106" s="133"/>
      <c r="H106" s="133"/>
      <c r="I106" s="133"/>
      <c r="J106" s="133"/>
      <c r="K106" s="133"/>
      <c r="L106" s="134"/>
      <c r="M106" s="2"/>
    </row>
    <row r="107" spans="1:18" ht="15" customHeight="1" x14ac:dyDescent="0.35">
      <c r="A107" s="4" t="s">
        <v>29</v>
      </c>
      <c r="B107" s="91">
        <v>0.5</v>
      </c>
      <c r="C107" s="91">
        <v>0.84</v>
      </c>
      <c r="D107" s="133"/>
      <c r="E107" s="133"/>
      <c r="F107" s="133"/>
      <c r="G107" s="133"/>
      <c r="H107" s="133"/>
      <c r="I107" s="133"/>
      <c r="J107" s="133"/>
      <c r="K107" s="133"/>
      <c r="L107" s="134"/>
      <c r="M107" s="2"/>
    </row>
    <row r="108" spans="1:18" ht="15" customHeight="1" x14ac:dyDescent="0.35">
      <c r="A108" s="4" t="s">
        <v>30</v>
      </c>
      <c r="B108" s="92">
        <v>0.38</v>
      </c>
      <c r="C108" s="91">
        <v>0.73</v>
      </c>
      <c r="D108" s="133"/>
      <c r="E108" s="133"/>
      <c r="F108" s="133"/>
      <c r="G108" s="133"/>
      <c r="H108" s="133"/>
      <c r="I108" s="133"/>
      <c r="J108" s="133"/>
      <c r="K108" s="133"/>
      <c r="L108" s="134"/>
      <c r="M108" s="2"/>
    </row>
    <row r="109" spans="1:18" ht="15" customHeight="1" x14ac:dyDescent="0.35">
      <c r="A109" s="154" t="s">
        <v>47</v>
      </c>
      <c r="B109" s="154" t="s">
        <v>48</v>
      </c>
      <c r="C109" s="154"/>
      <c r="D109" s="152" t="s">
        <v>49</v>
      </c>
      <c r="E109" s="133" t="s">
        <v>105</v>
      </c>
      <c r="F109" s="133"/>
      <c r="G109" s="133"/>
      <c r="H109" s="133"/>
      <c r="I109" s="133"/>
      <c r="J109" s="133"/>
      <c r="K109" s="133"/>
      <c r="L109" s="134"/>
      <c r="M109" s="2"/>
    </row>
    <row r="110" spans="1:18" ht="15" customHeight="1" x14ac:dyDescent="0.35">
      <c r="A110" s="154"/>
      <c r="B110" s="116" t="s">
        <v>50</v>
      </c>
      <c r="C110" s="116" t="s">
        <v>51</v>
      </c>
      <c r="D110" s="152"/>
      <c r="E110" s="133"/>
      <c r="F110" s="133"/>
      <c r="G110" s="133"/>
      <c r="H110" s="133"/>
      <c r="I110" s="133"/>
      <c r="J110" s="133"/>
      <c r="K110" s="133"/>
      <c r="L110" s="134"/>
      <c r="M110" s="2"/>
    </row>
    <row r="111" spans="1:18" ht="15" customHeight="1" x14ac:dyDescent="0.35">
      <c r="A111" s="73" t="s">
        <v>12</v>
      </c>
      <c r="B111" s="90">
        <v>0.2</v>
      </c>
      <c r="C111" s="90">
        <v>75</v>
      </c>
      <c r="D111" s="90">
        <v>0.71</v>
      </c>
      <c r="E111" s="133"/>
      <c r="F111" s="133"/>
      <c r="G111" s="133"/>
      <c r="H111" s="133"/>
      <c r="I111" s="133"/>
      <c r="J111" s="133"/>
      <c r="K111" s="133"/>
      <c r="L111" s="134"/>
      <c r="M111" s="2"/>
    </row>
    <row r="112" spans="1:18" ht="15" customHeight="1" x14ac:dyDescent="0.35">
      <c r="A112" s="73" t="s">
        <v>13</v>
      </c>
      <c r="B112" s="90">
        <v>0.23499999999999999</v>
      </c>
      <c r="C112" s="90">
        <v>93</v>
      </c>
      <c r="D112" s="90">
        <v>0.68</v>
      </c>
      <c r="E112" s="133"/>
      <c r="F112" s="133"/>
      <c r="G112" s="133"/>
      <c r="H112" s="133"/>
      <c r="I112" s="133"/>
      <c r="J112" s="133"/>
      <c r="K112" s="133"/>
      <c r="L112" s="134"/>
      <c r="M112" s="2"/>
    </row>
    <row r="113" spans="1:18" ht="15" customHeight="1" x14ac:dyDescent="0.35">
      <c r="A113" s="73" t="s">
        <v>14</v>
      </c>
      <c r="B113" s="90">
        <v>0.25</v>
      </c>
      <c r="C113" s="90">
        <v>80</v>
      </c>
      <c r="D113" s="90">
        <v>0.3</v>
      </c>
      <c r="E113" s="133"/>
      <c r="F113" s="133"/>
      <c r="G113" s="133"/>
      <c r="H113" s="133"/>
      <c r="I113" s="133"/>
      <c r="J113" s="133"/>
      <c r="K113" s="133"/>
      <c r="L113" s="134"/>
      <c r="M113" s="2"/>
    </row>
    <row r="114" spans="1:18" ht="15" customHeight="1" x14ac:dyDescent="0.35">
      <c r="A114" s="73" t="s">
        <v>15</v>
      </c>
      <c r="B114" s="90">
        <v>0.28999999999999998</v>
      </c>
      <c r="C114" s="90">
        <v>76</v>
      </c>
      <c r="D114" s="90">
        <v>0.5</v>
      </c>
      <c r="E114" s="133"/>
      <c r="F114" s="133"/>
      <c r="G114" s="133"/>
      <c r="H114" s="133"/>
      <c r="I114" s="133"/>
      <c r="J114" s="133"/>
      <c r="K114" s="133"/>
      <c r="L114" s="134"/>
      <c r="M114" s="2"/>
    </row>
    <row r="115" spans="1:18" ht="15" customHeight="1" x14ac:dyDescent="0.35">
      <c r="A115" s="73" t="s">
        <v>16</v>
      </c>
      <c r="B115" s="90">
        <v>0.28999999999999998</v>
      </c>
      <c r="C115" s="90">
        <v>76</v>
      </c>
      <c r="D115" s="90">
        <v>0.5</v>
      </c>
      <c r="E115" s="133"/>
      <c r="F115" s="133"/>
      <c r="G115" s="133"/>
      <c r="H115" s="133"/>
      <c r="I115" s="133"/>
      <c r="J115" s="133"/>
      <c r="K115" s="133"/>
      <c r="L115" s="134"/>
      <c r="M115" s="2"/>
    </row>
    <row r="116" spans="1:18" ht="15" customHeight="1" x14ac:dyDescent="0.35">
      <c r="A116" s="73" t="s">
        <v>17</v>
      </c>
      <c r="B116" s="90">
        <v>0.19</v>
      </c>
      <c r="C116" s="90">
        <v>21</v>
      </c>
      <c r="D116" s="90">
        <v>0.08</v>
      </c>
      <c r="E116" s="133"/>
      <c r="F116" s="133"/>
      <c r="G116" s="133"/>
      <c r="H116" s="133"/>
      <c r="I116" s="133"/>
      <c r="J116" s="133"/>
      <c r="K116" s="133"/>
      <c r="L116" s="134"/>
      <c r="M116" s="2"/>
    </row>
    <row r="117" spans="1:18" ht="15" customHeight="1" x14ac:dyDescent="0.35">
      <c r="A117" s="73" t="s">
        <v>119</v>
      </c>
      <c r="B117" s="90">
        <v>0.32500000000000001</v>
      </c>
      <c r="C117" s="90">
        <v>73</v>
      </c>
      <c r="D117" s="90">
        <v>0.27</v>
      </c>
      <c r="E117" s="133"/>
      <c r="F117" s="133"/>
      <c r="G117" s="133"/>
      <c r="H117" s="133"/>
      <c r="I117" s="133"/>
      <c r="J117" s="133"/>
      <c r="K117" s="133"/>
      <c r="L117" s="134"/>
      <c r="M117" s="2"/>
    </row>
    <row r="118" spans="1:18" ht="15" customHeight="1" x14ac:dyDescent="0.35">
      <c r="A118" s="73" t="s">
        <v>63</v>
      </c>
      <c r="B118" s="90">
        <v>0.19</v>
      </c>
      <c r="C118" s="90">
        <v>21</v>
      </c>
      <c r="D118" s="90">
        <v>0.08</v>
      </c>
      <c r="E118" s="133"/>
      <c r="F118" s="133"/>
      <c r="G118" s="133"/>
      <c r="H118" s="133"/>
      <c r="I118" s="133"/>
      <c r="J118" s="133"/>
      <c r="K118" s="133"/>
      <c r="L118" s="134"/>
      <c r="M118" s="2"/>
    </row>
    <row r="119" spans="1:18" ht="15" customHeight="1" x14ac:dyDescent="0.35">
      <c r="A119" s="73" t="s">
        <v>61</v>
      </c>
      <c r="B119" s="90">
        <v>0.5</v>
      </c>
      <c r="C119" s="90">
        <v>100</v>
      </c>
      <c r="D119" s="90">
        <v>0.11</v>
      </c>
      <c r="E119" s="133"/>
      <c r="F119" s="133"/>
      <c r="G119" s="133"/>
      <c r="H119" s="133"/>
      <c r="I119" s="133"/>
      <c r="J119" s="133"/>
      <c r="K119" s="133"/>
      <c r="L119" s="134"/>
      <c r="M119" s="2"/>
    </row>
    <row r="120" spans="1:18" ht="15" customHeight="1" x14ac:dyDescent="0.35">
      <c r="A120" s="73" t="s">
        <v>18</v>
      </c>
      <c r="B120" s="90">
        <v>0.28000000000000003</v>
      </c>
      <c r="C120" s="90">
        <v>87</v>
      </c>
      <c r="D120" s="90">
        <v>0.8</v>
      </c>
      <c r="E120" s="135"/>
      <c r="F120" s="135"/>
      <c r="G120" s="135"/>
      <c r="H120" s="135"/>
      <c r="I120" s="135"/>
      <c r="J120" s="135"/>
      <c r="K120" s="135"/>
      <c r="L120" s="136"/>
      <c r="M120" s="2"/>
    </row>
    <row r="121" spans="1:18" s="1" customFormat="1" x14ac:dyDescent="0.35">
      <c r="A121" s="151" t="s">
        <v>52</v>
      </c>
      <c r="B121" s="151"/>
      <c r="C121" s="151"/>
      <c r="D121" s="151"/>
      <c r="E121" s="151"/>
      <c r="F121" s="151"/>
      <c r="G121" s="151"/>
      <c r="H121" s="151"/>
      <c r="I121" s="151"/>
      <c r="J121" s="151"/>
      <c r="K121" s="151"/>
      <c r="L121" s="14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s="1" customFormat="1" x14ac:dyDescent="0.35">
      <c r="A125" s="69" t="s">
        <v>53</v>
      </c>
      <c r="B125" s="70"/>
      <c r="C125" s="70"/>
      <c r="D125" s="70"/>
      <c r="E125" s="70"/>
      <c r="F125" s="71"/>
      <c r="G125" s="71"/>
      <c r="H125" s="71"/>
      <c r="I125" s="71"/>
      <c r="J125" s="71"/>
      <c r="K125" s="71"/>
      <c r="L125" s="144"/>
      <c r="M125" s="2"/>
      <c r="N125" s="2"/>
      <c r="O125" s="2"/>
      <c r="P125" s="2"/>
      <c r="Q125" s="2"/>
      <c r="R125" s="2"/>
    </row>
    <row r="126" spans="1:18" s="1" customFormat="1" x14ac:dyDescent="0.35">
      <c r="A126" s="72" t="s">
        <v>54</v>
      </c>
      <c r="B126" s="70"/>
      <c r="C126" s="70"/>
      <c r="D126" s="70"/>
      <c r="E126" s="70"/>
      <c r="F126" s="71"/>
      <c r="G126" s="71"/>
      <c r="H126" s="71"/>
      <c r="I126" s="71"/>
      <c r="J126" s="71"/>
      <c r="K126" s="71"/>
      <c r="L126" s="145"/>
      <c r="M126" s="2"/>
      <c r="N126" s="2"/>
      <c r="O126" s="2"/>
      <c r="P126" s="2"/>
      <c r="Q126" s="2"/>
      <c r="R126" s="2"/>
    </row>
    <row r="127" spans="1:18" s="1" customFormat="1" x14ac:dyDescent="0.35">
      <c r="A127" s="72" t="s">
        <v>55</v>
      </c>
      <c r="B127" s="70"/>
      <c r="C127" s="70"/>
      <c r="D127" s="70"/>
      <c r="E127" s="70"/>
      <c r="F127" s="71"/>
      <c r="G127" s="71"/>
      <c r="H127" s="71"/>
      <c r="I127" s="71"/>
      <c r="J127" s="71"/>
      <c r="K127" s="71"/>
      <c r="L127" s="145"/>
      <c r="M127" s="2"/>
      <c r="N127" s="2"/>
      <c r="O127" s="2"/>
      <c r="P127" s="2"/>
      <c r="Q127" s="2"/>
      <c r="R127" s="2"/>
    </row>
    <row r="128" spans="1:18" s="1" customFormat="1" x14ac:dyDescent="0.35">
      <c r="A128" s="72" t="s">
        <v>56</v>
      </c>
      <c r="B128" s="70"/>
      <c r="C128" s="70"/>
      <c r="D128" s="70"/>
      <c r="E128" s="70"/>
      <c r="F128" s="71"/>
      <c r="G128" s="71"/>
      <c r="H128" s="71"/>
      <c r="I128" s="71"/>
      <c r="J128" s="71"/>
      <c r="K128" s="71"/>
      <c r="L128" s="145"/>
      <c r="M128" s="2"/>
      <c r="N128" s="2"/>
      <c r="O128" s="2"/>
      <c r="P128" s="2"/>
      <c r="Q128" s="2"/>
      <c r="R128" s="2"/>
    </row>
    <row r="129" spans="1:18" s="1" customFormat="1" x14ac:dyDescent="0.35">
      <c r="A129" s="69"/>
      <c r="B129" s="70"/>
      <c r="C129" s="70"/>
      <c r="D129" s="70"/>
      <c r="E129" s="70"/>
      <c r="F129" s="71"/>
      <c r="G129" s="71"/>
      <c r="H129" s="71"/>
      <c r="I129" s="71"/>
      <c r="J129" s="71"/>
      <c r="K129" s="71"/>
      <c r="L129" s="145"/>
      <c r="M129" s="2"/>
      <c r="N129" s="2"/>
      <c r="O129" s="2"/>
      <c r="P129" s="2"/>
      <c r="Q129" s="2"/>
      <c r="R129" s="2"/>
    </row>
    <row r="130" spans="1:18" s="1" customFormat="1" x14ac:dyDescent="0.35">
      <c r="A130" s="69" t="s">
        <v>57</v>
      </c>
      <c r="B130" s="70"/>
      <c r="C130" s="70"/>
      <c r="D130" s="70"/>
      <c r="E130" s="70"/>
      <c r="F130" s="71"/>
      <c r="G130" s="71"/>
      <c r="H130" s="71"/>
      <c r="I130" s="71"/>
      <c r="J130" s="71"/>
      <c r="K130" s="71"/>
      <c r="L130" s="145"/>
      <c r="M130" s="2"/>
      <c r="N130" s="2"/>
      <c r="O130" s="2"/>
      <c r="P130" s="2"/>
      <c r="Q130" s="2"/>
      <c r="R130" s="2"/>
    </row>
    <row r="131" spans="1:18" s="1" customFormat="1" x14ac:dyDescent="0.35">
      <c r="A131" s="72"/>
      <c r="B131" s="70"/>
      <c r="C131" s="70"/>
      <c r="D131" s="70"/>
      <c r="E131" s="70"/>
      <c r="F131" s="71"/>
      <c r="G131" s="71"/>
      <c r="H131" s="71"/>
      <c r="I131" s="71"/>
      <c r="J131" s="71"/>
      <c r="K131" s="71"/>
      <c r="L131" s="145"/>
      <c r="M131" s="2"/>
      <c r="N131" s="2"/>
      <c r="O131" s="2"/>
      <c r="P131" s="2"/>
      <c r="Q131" s="2"/>
      <c r="R131" s="2"/>
    </row>
    <row r="132" spans="1:18" s="1" customFormat="1" x14ac:dyDescent="0.35">
      <c r="A132" s="69"/>
      <c r="B132" s="70"/>
      <c r="C132" s="70"/>
      <c r="D132" s="70"/>
      <c r="E132" s="70"/>
      <c r="F132" s="71"/>
      <c r="G132" s="71"/>
      <c r="H132" s="71"/>
      <c r="I132" s="71"/>
      <c r="J132" s="71"/>
      <c r="K132" s="71"/>
      <c r="L132" s="14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1uvT3oFZXi0sKJ050Q7G/61Q02g+PXThUd45At+hdJPY8pS3cqB2OrVgn9zAb8/uAFaaXG145KZDMCO2Y7sLKQ==" saltValue="ypFnoJiLD+ZwhE9oNsfTlQ==" spinCount="100000" sheet="1" objects="1" scenarios="1"/>
  <mergeCells count="35">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L6:L7"/>
    <mergeCell ref="K27:K28"/>
    <mergeCell ref="L27:L28"/>
  </mergeCells>
  <dataValidations count="21">
    <dataValidation type="decimal" operator="lessThanOrEqual" allowBlank="1" showInputMessage="1" showErrorMessage="1" error="Area treated by BMP cannot exceed the area for this land use" sqref="C84" xr:uid="{A463F6CF-23CB-48F8-A6D1-EF3C6E4323AF}">
      <formula1>$D$17</formula1>
    </dataValidation>
    <dataValidation type="decimal" operator="lessThanOrEqual" allowBlank="1" showInputMessage="1" showErrorMessage="1" error="Area treated by BMP cannot exceed the area for this land use" sqref="C83" xr:uid="{FE82BA39-51CA-4E88-9CAD-1E8403A63929}">
      <formula1>$D$16</formula1>
    </dataValidation>
    <dataValidation type="decimal" operator="lessThanOrEqual" allowBlank="1" showInputMessage="1" showErrorMessage="1" error="Area treated by BMP cannot exceed the area for this land use" sqref="C82" xr:uid="{509797CB-5580-486B-9BD2-F05E6BBB67E0}">
      <formula1>$D$15</formula1>
    </dataValidation>
    <dataValidation type="decimal" operator="lessThanOrEqual" allowBlank="1" showInputMessage="1" showErrorMessage="1" error="Area treated by BMP cannot exceed the area for this land use" sqref="C81" xr:uid="{74C97F3C-B2D5-43D7-9CCD-C1B1457C36B8}">
      <formula1>$D$14</formula1>
    </dataValidation>
    <dataValidation type="decimal" operator="lessThanOrEqual" allowBlank="1" showInputMessage="1" showErrorMessage="1" error="Area treated by BMP cannot exceed the area for this land use" sqref="C80" xr:uid="{E973C848-0B7A-4148-918A-BD1D79880746}">
      <formula1>$D$13</formula1>
    </dataValidation>
    <dataValidation type="decimal" operator="lessThanOrEqual" allowBlank="1" showInputMessage="1" showErrorMessage="1" error="Area treated by BMP cannot exceed the area for this land use" sqref="C79" xr:uid="{871ED485-1613-48A3-8949-E00884FE220D}">
      <formula1>$D$12</formula1>
    </dataValidation>
    <dataValidation type="decimal" operator="lessThanOrEqual" allowBlank="1" showInputMessage="1" showErrorMessage="1" error="Area treated by BMP cannot exceed the area for this land use" sqref="C78" xr:uid="{8955D70B-B7E2-4F02-B5D3-03F52EE72396}">
      <formula1>$D$11</formula1>
    </dataValidation>
    <dataValidation type="decimal" operator="lessThanOrEqual" allowBlank="1" showInputMessage="1" showErrorMessage="1" error="Area treated by BMP cannot exceed the area for this land use" sqref="C77" xr:uid="{E717712A-0C6E-47A3-92E3-AA86B2BA5298}">
      <formula1>$D$10</formula1>
    </dataValidation>
    <dataValidation type="decimal" operator="lessThanOrEqual" allowBlank="1" showInputMessage="1" showErrorMessage="1" error="Area treated by BMP cannot exceed the area for this land use" sqref="C76" xr:uid="{4EA37C2B-9966-424C-BECF-4997657EF5FD}">
      <formula1>$D$9</formula1>
    </dataValidation>
    <dataValidation type="decimal" operator="lessThanOrEqual" allowBlank="1" showInputMessage="1" showErrorMessage="1" error="Area treated by BMP cannot exceed the area for this land use" sqref="C75" xr:uid="{0B825DF2-CEB4-4C17-9546-21834EAA8CD4}">
      <formula1>$D$8</formula1>
    </dataValidation>
    <dataValidation type="decimal" operator="lessThanOrEqual" allowBlank="1" showInputMessage="1" showErrorMessage="1" error="Area treated by BMP cannot exceed the area for this land use" sqref="B90:K90 B75:B89 D75:K84 C85:K89" xr:uid="{6E11819A-4FCA-4479-A343-AC84F712EFC5}">
      <formula1>$D8</formula1>
    </dataValidation>
    <dataValidation allowBlank="1" showInputMessage="1" sqref="F17 B17:C17 B8:C14 F8:F14 B29:F44" xr:uid="{8CC7BA6B-28D3-457B-9178-3CFBA5FC1FEC}"/>
    <dataValidation type="decimal" operator="lessThanOrEqual" allowBlank="1" showInputMessage="1" showErrorMessage="1" error="Area treated by BMP cannot exceed the area for this land use" sqref="B98:C99" xr:uid="{C6F1A31A-F4E6-4E89-A10C-32B26E440746}">
      <formula1>$D6</formula1>
    </dataValidation>
    <dataValidation type="decimal" operator="lessThanOrEqual" allowBlank="1" showInputMessage="1" showErrorMessage="1" error="Area treated by BMP cannot exceed the area for this land use" sqref="B50:K65" xr:uid="{D8D20829-0E7A-4063-A61A-FBBD04ED2026}">
      <formula1>$D8</formula1>
    </dataValidation>
    <dataValidation type="decimal" operator="lessThanOrEqual" allowBlank="1" showInputMessage="1" showErrorMessage="1" error="Area treated by BMP cannot exceed the area for this land use" sqref="L121 B124:C124" xr:uid="{B03DD06C-F3EE-4E09-90DE-EFF96D2DB90A}">
      <formula1>$F54</formula1>
    </dataValidation>
    <dataValidation type="decimal" operator="greaterThan" allowBlank="1" showInputMessage="1" showErrorMessage="1" error="Must be &gt; 0. If this land use does not exist, enter a very small value (e.g. 0.000001 or less)" sqref="D8:D23" xr:uid="{B525CE05-B6F6-4295-9F43-45E833C862B6}">
      <formula1>0</formula1>
    </dataValidation>
    <dataValidation errorStyle="warning" allowBlank="1" showInputMessage="1" showErrorMessage="1" error="EMC has been changed" sqref="I8:K17 L29:L44" xr:uid="{8E3FD5CD-4329-48CC-BAAA-9EDD646CB9BB}"/>
    <dataValidation type="decimal" operator="lessThanOrEqual" allowBlank="1" showInputMessage="1" showErrorMessage="1" error="Must be less than or equal to 1" prompt="Must be less than or equal to 1" sqref="D68:K68 C66:E66 K66 D93:K93 C91" xr:uid="{C2FEBA14-DD00-46A5-A2E1-3A3A290A00A8}">
      <formula1>1</formula1>
    </dataValidation>
    <dataValidation type="decimal" operator="lessThanOrEqual" allowBlank="1" showInputMessage="1" showErrorMessage="1" error="Must be 1 or less" prompt="Must be 1 or less" sqref="I67:J67 I92:J92" xr:uid="{1980C3B3-481B-4F71-96C6-54210B6B828A}">
      <formula1>1</formula1>
    </dataValidation>
    <dataValidation type="decimal" operator="lessThanOrEqual" allowBlank="1" showInputMessage="1" showErrorMessage="1" error="Value must be less than 1" prompt="Value must be less than 1" sqref="B68 B93" xr:uid="{5D4C001B-997D-49E9-8982-428F6AA79002}">
      <formula1>1</formula1>
    </dataValidation>
    <dataValidation type="decimal" operator="lessThanOrEqual" allowBlank="1" showInputMessage="1" showErrorMessage="1" error="Value must be 1 or less" prompt="Value must be 1 or less" sqref="B67:H67 C68 K67 B66 F66:J66 B92:H92 C93 K92 B91 D91:K91" xr:uid="{03F28152-E192-4BE7-A952-671D9B686BA2}">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E6" r:id="rId2" display="Annual Rainfall" xr:uid="{5FC0FF38-A581-4E71-85E9-C0FF11779C99}"/>
    <hyperlink ref="A5:L5" r:id="rId3" location="Section_1:_Calculation_of_unadjusted_total_loads" display="SECTION 1: UNADJUSTED TOTAL LOAD " xr:uid="{C9456E70-0D40-4488-9183-1676E823282B}"/>
    <hyperlink ref="A47:L47" r:id="rId4" location="Section_3:_Calculations_for_phosphorus_load_reductions_associated_with_BMP_implementation" display="SECTION 3: PHOSPHORUS LOAD REDUCTIONS ASSOCIATED WITH BMP IMPLEMENTATION" xr:uid="{660E83AC-EA97-40D8-8936-898CD55C4174}"/>
    <hyperlink ref="A72:L72" r:id="rId5" location="Section_4:_Calculations_for_TSS_load_reductions_associated_with_BMP_implementation" display="TSS LOAD REDUCTIONS ASSOCIATED WITH BMP IMPLEMENTATION" xr:uid="{95CF38EB-A91F-4D50-A388-A9FE76227CA2}"/>
    <hyperlink ref="A100" r:id="rId6" xr:uid="{2E470258-A286-4D37-9D4C-95E1D03F21A2}"/>
    <hyperlink ref="A104" r:id="rId7" xr:uid="{03088218-D0A1-44AC-9AB3-BA3697E85D60}"/>
    <hyperlink ref="A103" r:id="rId8" xr:uid="{4472EC15-5FD9-4D66-A475-C134ED0C5ABA}"/>
    <hyperlink ref="A127" r:id="rId9" xr:uid="{C01FE792-9E12-420A-981D-E45B65986456}"/>
    <hyperlink ref="A128" r:id="rId10" xr:uid="{FF32AE59-ADE8-491F-BAD6-45B602394947}"/>
    <hyperlink ref="A126" r:id="rId11" xr:uid="{EA01DF4C-B4E2-49D7-9BE3-7AD71534B20E}"/>
    <hyperlink ref="A105" r:id="rId12" xr:uid="{7D8439D5-D49D-4A43-848A-A045F18C59BD}"/>
    <hyperlink ref="A106" r:id="rId13" xr:uid="{8A3F41FF-9F37-4285-AFFA-68D55611BC9F}"/>
    <hyperlink ref="A107" r:id="rId14" xr:uid="{4C744676-4372-4527-9BAA-F41ADF92CEB2}"/>
    <hyperlink ref="A108" r:id="rId15" xr:uid="{5BC9C947-0E44-4D2C-B542-65E26378EF59}"/>
    <hyperlink ref="B122" r:id="rId16" xr:uid="{0CE2EDF5-BF0E-4ABC-AE64-ECE93BB1D903}"/>
    <hyperlink ref="F122" r:id="rId17" xr:uid="{CBB496DB-D771-4AE1-91FC-1945EA45DB8A}"/>
    <hyperlink ref="E122" r:id="rId18" xr:uid="{23C210C7-AAEE-4D4E-AD8A-A92FB2D6EF33}"/>
    <hyperlink ref="G122" r:id="rId19" xr:uid="{160B4F97-9CC3-4BCE-8C96-B7B4488D36EA}"/>
    <hyperlink ref="H122" r:id="rId20" xr:uid="{64E967B3-B325-4DF3-8515-D5D37E67D6F3}"/>
    <hyperlink ref="I122" r:id="rId21" xr:uid="{84DDC5E2-03F9-4C58-A2A0-C31DBF23FCDF}"/>
    <hyperlink ref="J122" r:id="rId22" xr:uid="{F728E630-E605-4227-BA81-499055483BE3}"/>
    <hyperlink ref="E27" r:id="rId23" display="Annual Rainfall" xr:uid="{67A6E6E3-5BC1-440D-954D-804B3AE1F804}"/>
    <hyperlink ref="A26:L26" r:id="rId24" location="Section_2:_Calculation_of_adjusted_total_loads" display="SECTION 2: ADJUSTED TOTAL LOAD" xr:uid="{9B51F617-6DCB-465E-8307-1CE580304374}"/>
    <hyperlink ref="A97:L97" r:id="rId25" location="Section_5:_Default_values_for_BMP_and_land_use_inputs" display="SECTION 5: BMP AND LAND USE INPUT VALUES" xr:uid="{9FCC78BC-A539-4021-A75D-918ADAA531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zoomScale="70" zoomScaleNormal="70" workbookViewId="0">
      <selection activeCell="A5" sqref="A5:L5"/>
    </sheetView>
  </sheetViews>
  <sheetFormatPr defaultColWidth="0" defaultRowHeight="14.5" zeroHeight="1" x14ac:dyDescent="0.35"/>
  <cols>
    <col min="1" max="1" width="30.81640625" customWidth="1"/>
    <col min="2" max="2" width="12.81640625" customWidth="1"/>
    <col min="3" max="3" width="16.81640625" customWidth="1"/>
    <col min="4" max="4" width="8.81640625" customWidth="1"/>
    <col min="5" max="5" width="13.7265625" customWidth="1"/>
    <col min="6" max="6" width="14" customWidth="1"/>
    <col min="7" max="7" width="15.26953125" customWidth="1"/>
    <col min="8" max="8" width="8.81640625" customWidth="1"/>
    <col min="9" max="10" width="12.453125" customWidth="1"/>
    <col min="11" max="11" width="13.26953125" customWidth="1"/>
    <col min="12" max="12" width="29.1796875" customWidth="1"/>
    <col min="13" max="13" width="8.81640625" customWidth="1"/>
    <col min="14" max="18" width="0" hidden="1" customWidth="1"/>
    <col min="19" max="16384" width="8.81640625" hidden="1"/>
  </cols>
  <sheetData>
    <row r="1" spans="1:13" ht="26" x14ac:dyDescent="0.35">
      <c r="A1" s="167" t="s">
        <v>0</v>
      </c>
      <c r="B1" s="167"/>
      <c r="C1" s="167"/>
      <c r="D1" s="167"/>
      <c r="E1" s="167"/>
      <c r="F1" s="167"/>
      <c r="G1" s="167"/>
      <c r="H1" s="167"/>
      <c r="I1" s="167"/>
      <c r="J1" s="167"/>
      <c r="K1" s="167"/>
      <c r="L1" s="167"/>
      <c r="M1" s="2"/>
    </row>
    <row r="2" spans="1:13" ht="26.25" customHeight="1" x14ac:dyDescent="0.35">
      <c r="A2" s="168" t="s">
        <v>58</v>
      </c>
      <c r="B2" s="168"/>
      <c r="C2" s="168"/>
      <c r="D2" s="168"/>
      <c r="E2" s="168"/>
      <c r="F2" s="169"/>
      <c r="G2" s="169"/>
      <c r="H2" s="169"/>
      <c r="I2" s="169"/>
      <c r="J2" s="169"/>
      <c r="K2" s="169"/>
      <c r="L2" s="169"/>
      <c r="M2" s="2"/>
    </row>
    <row r="3" spans="1:13" ht="26.25" customHeight="1" x14ac:dyDescent="0.35">
      <c r="A3" s="168" t="s">
        <v>64</v>
      </c>
      <c r="B3" s="168"/>
      <c r="C3" s="168"/>
      <c r="D3" s="168"/>
      <c r="E3" s="168"/>
      <c r="F3" s="169">
        <v>8</v>
      </c>
      <c r="G3" s="169"/>
      <c r="H3" s="169"/>
      <c r="I3" s="169"/>
      <c r="J3" s="169"/>
      <c r="K3" s="169"/>
      <c r="L3" s="169"/>
      <c r="M3" s="2"/>
    </row>
    <row r="4" spans="1:13" ht="26" x14ac:dyDescent="0.35">
      <c r="A4" s="125" t="s">
        <v>78</v>
      </c>
      <c r="B4" s="169"/>
      <c r="C4" s="169"/>
      <c r="D4" s="169"/>
      <c r="E4" s="169"/>
      <c r="F4" s="169"/>
      <c r="G4" s="169"/>
      <c r="H4" s="169"/>
      <c r="I4" s="169"/>
      <c r="J4" s="169"/>
      <c r="K4" s="169"/>
      <c r="L4" s="169"/>
      <c r="M4" s="2"/>
    </row>
    <row r="5" spans="1:13" ht="26" x14ac:dyDescent="0.35">
      <c r="A5" s="141" t="s">
        <v>89</v>
      </c>
      <c r="B5" s="155"/>
      <c r="C5" s="155"/>
      <c r="D5" s="155"/>
      <c r="E5" s="155"/>
      <c r="F5" s="155"/>
      <c r="G5" s="155"/>
      <c r="H5" s="155"/>
      <c r="I5" s="155"/>
      <c r="J5" s="155"/>
      <c r="K5" s="155"/>
      <c r="L5" s="156"/>
      <c r="M5" s="164" t="s">
        <v>140</v>
      </c>
    </row>
    <row r="6" spans="1:13" ht="30" customHeight="1" x14ac:dyDescent="0.35">
      <c r="A6" s="139" t="s">
        <v>1</v>
      </c>
      <c r="B6" s="3" t="s">
        <v>2</v>
      </c>
      <c r="C6" s="3" t="s">
        <v>3</v>
      </c>
      <c r="D6" s="3" t="s">
        <v>4</v>
      </c>
      <c r="E6" s="65" t="s">
        <v>88</v>
      </c>
      <c r="F6" s="3" t="s">
        <v>5</v>
      </c>
      <c r="G6" s="3" t="s">
        <v>6</v>
      </c>
      <c r="H6" s="3" t="s">
        <v>7</v>
      </c>
      <c r="I6" s="139" t="s">
        <v>99</v>
      </c>
      <c r="J6" s="139" t="s">
        <v>100</v>
      </c>
      <c r="K6" s="139" t="s">
        <v>101</v>
      </c>
      <c r="L6" s="162" t="s">
        <v>94</v>
      </c>
      <c r="M6" s="165"/>
    </row>
    <row r="7" spans="1:13" x14ac:dyDescent="0.35">
      <c r="A7" s="140"/>
      <c r="B7" s="3" t="s">
        <v>8</v>
      </c>
      <c r="C7" s="3" t="s">
        <v>8</v>
      </c>
      <c r="D7" s="3" t="s">
        <v>9</v>
      </c>
      <c r="E7" s="3" t="s">
        <v>10</v>
      </c>
      <c r="F7" s="3"/>
      <c r="G7" s="3" t="s">
        <v>11</v>
      </c>
      <c r="H7" s="3" t="s">
        <v>11</v>
      </c>
      <c r="I7" s="140"/>
      <c r="J7" s="140"/>
      <c r="K7" s="140"/>
      <c r="L7" s="163"/>
      <c r="M7" s="166"/>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1" t="s">
        <v>90</v>
      </c>
      <c r="B26" s="155"/>
      <c r="C26" s="155"/>
      <c r="D26" s="155"/>
      <c r="E26" s="155"/>
      <c r="F26" s="155"/>
      <c r="G26" s="155"/>
      <c r="H26" s="155"/>
      <c r="I26" s="155"/>
      <c r="J26" s="155"/>
      <c r="K26" s="155"/>
      <c r="L26" s="156"/>
      <c r="M26" s="164" t="s">
        <v>140</v>
      </c>
      <c r="N26" s="2"/>
      <c r="O26" s="2"/>
      <c r="P26" s="2"/>
      <c r="Q26" s="2"/>
      <c r="R26" s="2"/>
    </row>
    <row r="27" spans="1:18" s="1" customFormat="1" ht="30" customHeight="1" x14ac:dyDescent="0.35">
      <c r="A27" s="139" t="s">
        <v>1</v>
      </c>
      <c r="B27" s="3" t="s">
        <v>2</v>
      </c>
      <c r="C27" s="3" t="s">
        <v>3</v>
      </c>
      <c r="D27" s="3" t="s">
        <v>4</v>
      </c>
      <c r="E27" s="65" t="s">
        <v>88</v>
      </c>
      <c r="F27" s="3" t="s">
        <v>5</v>
      </c>
      <c r="G27" s="3" t="s">
        <v>6</v>
      </c>
      <c r="H27" s="3" t="s">
        <v>7</v>
      </c>
      <c r="I27" s="157" t="s">
        <v>62</v>
      </c>
      <c r="J27" s="158"/>
      <c r="K27" s="139" t="s">
        <v>79</v>
      </c>
      <c r="L27" s="137" t="s">
        <v>102</v>
      </c>
      <c r="M27" s="165"/>
      <c r="N27" s="2"/>
      <c r="O27" s="2"/>
      <c r="P27" s="2"/>
      <c r="Q27" s="2"/>
      <c r="R27" s="2"/>
    </row>
    <row r="28" spans="1:18" s="1" customFormat="1" x14ac:dyDescent="0.35">
      <c r="A28" s="140"/>
      <c r="B28" s="3" t="s">
        <v>8</v>
      </c>
      <c r="C28" s="3" t="s">
        <v>8</v>
      </c>
      <c r="D28" s="3" t="s">
        <v>9</v>
      </c>
      <c r="E28" s="3" t="s">
        <v>10</v>
      </c>
      <c r="F28" s="3"/>
      <c r="G28" s="3" t="s">
        <v>11</v>
      </c>
      <c r="H28" s="3" t="s">
        <v>11</v>
      </c>
      <c r="I28" s="3" t="s">
        <v>59</v>
      </c>
      <c r="J28" s="3" t="s">
        <v>51</v>
      </c>
      <c r="K28" s="140"/>
      <c r="L28" s="138"/>
      <c r="M28" s="166"/>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1" t="s">
        <v>91</v>
      </c>
      <c r="B47" s="142"/>
      <c r="C47" s="142"/>
      <c r="D47" s="142"/>
      <c r="E47" s="142"/>
      <c r="F47" s="142"/>
      <c r="G47" s="142"/>
      <c r="H47" s="142"/>
      <c r="I47" s="142"/>
      <c r="J47" s="142"/>
      <c r="K47" s="142"/>
      <c r="L47" s="143"/>
      <c r="M47" s="2"/>
      <c r="N47" s="2"/>
      <c r="O47" s="2"/>
      <c r="P47" s="2"/>
      <c r="Q47" s="2"/>
      <c r="R47" s="2"/>
    </row>
    <row r="48" spans="1:18" x14ac:dyDescent="0.35">
      <c r="A48" s="139" t="s">
        <v>1</v>
      </c>
      <c r="B48" s="130" t="s">
        <v>21</v>
      </c>
      <c r="C48" s="131"/>
      <c r="D48" s="131"/>
      <c r="E48" s="131"/>
      <c r="F48" s="131"/>
      <c r="G48" s="131"/>
      <c r="H48" s="131"/>
      <c r="I48" s="131"/>
      <c r="J48" s="131"/>
      <c r="K48" s="131"/>
      <c r="L48" s="132"/>
      <c r="M48" s="2"/>
    </row>
    <row r="49" spans="1:13" ht="58" x14ac:dyDescent="0.35">
      <c r="A49" s="140"/>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1" t="s">
        <v>93</v>
      </c>
      <c r="B72" s="142"/>
      <c r="C72" s="142"/>
      <c r="D72" s="142"/>
      <c r="E72" s="142"/>
      <c r="F72" s="142"/>
      <c r="G72" s="142"/>
      <c r="H72" s="142"/>
      <c r="I72" s="142"/>
      <c r="J72" s="142"/>
      <c r="K72" s="142"/>
      <c r="L72" s="143"/>
      <c r="M72" s="2"/>
      <c r="N72" s="2"/>
      <c r="O72" s="2"/>
      <c r="P72" s="2"/>
      <c r="Q72" s="2"/>
      <c r="R72" s="2"/>
    </row>
    <row r="73" spans="1:18" s="1" customFormat="1" x14ac:dyDescent="0.35">
      <c r="A73" s="139" t="s">
        <v>1</v>
      </c>
      <c r="B73" s="130" t="s">
        <v>21</v>
      </c>
      <c r="C73" s="131"/>
      <c r="D73" s="131"/>
      <c r="E73" s="131"/>
      <c r="F73" s="131"/>
      <c r="G73" s="131"/>
      <c r="H73" s="131"/>
      <c r="I73" s="131"/>
      <c r="J73" s="131"/>
      <c r="K73" s="131"/>
      <c r="L73" s="132"/>
      <c r="M73" s="2"/>
      <c r="N73" s="2"/>
      <c r="O73" s="2"/>
      <c r="P73" s="2"/>
      <c r="Q73" s="2"/>
      <c r="R73" s="2"/>
    </row>
    <row r="74" spans="1:18" s="31" customFormat="1" ht="43.5" x14ac:dyDescent="0.35">
      <c r="A74" s="140"/>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1" t="s">
        <v>92</v>
      </c>
      <c r="B97" s="142"/>
      <c r="C97" s="142"/>
      <c r="D97" s="142"/>
      <c r="E97" s="142"/>
      <c r="F97" s="142"/>
      <c r="G97" s="142"/>
      <c r="H97" s="142"/>
      <c r="I97" s="142"/>
      <c r="J97" s="142"/>
      <c r="K97" s="142"/>
      <c r="L97" s="143"/>
      <c r="M97" s="2"/>
      <c r="N97" s="2"/>
      <c r="O97" s="2"/>
      <c r="P97" s="2"/>
      <c r="Q97" s="2"/>
      <c r="R97" s="2"/>
    </row>
    <row r="98" spans="1:18" ht="45" customHeight="1" x14ac:dyDescent="0.35">
      <c r="A98" s="151" t="s">
        <v>42</v>
      </c>
      <c r="B98" s="40" t="s">
        <v>43</v>
      </c>
      <c r="C98" s="40" t="s">
        <v>44</v>
      </c>
      <c r="D98" s="149" t="s">
        <v>104</v>
      </c>
      <c r="E98" s="149"/>
      <c r="F98" s="149"/>
      <c r="G98" s="149"/>
      <c r="H98" s="149"/>
      <c r="I98" s="149"/>
      <c r="J98" s="149"/>
      <c r="K98" s="149"/>
      <c r="L98" s="150"/>
      <c r="M98" s="2"/>
    </row>
    <row r="99" spans="1:18" ht="15" customHeight="1" x14ac:dyDescent="0.35">
      <c r="A99" s="153"/>
      <c r="B99" s="41" t="s">
        <v>45</v>
      </c>
      <c r="C99" s="41" t="s">
        <v>45</v>
      </c>
      <c r="D99" s="133"/>
      <c r="E99" s="133"/>
      <c r="F99" s="133"/>
      <c r="G99" s="133"/>
      <c r="H99" s="133"/>
      <c r="I99" s="133"/>
      <c r="J99" s="133"/>
      <c r="K99" s="133"/>
      <c r="L99" s="134"/>
      <c r="M99" s="2"/>
    </row>
    <row r="100" spans="1:18" ht="15" customHeight="1" x14ac:dyDescent="0.35">
      <c r="A100" s="4" t="s">
        <v>38</v>
      </c>
      <c r="B100" s="91">
        <v>0.44</v>
      </c>
      <c r="C100" s="91">
        <v>0.85</v>
      </c>
      <c r="D100" s="133"/>
      <c r="E100" s="133"/>
      <c r="F100" s="133"/>
      <c r="G100" s="133"/>
      <c r="H100" s="133"/>
      <c r="I100" s="133"/>
      <c r="J100" s="133"/>
      <c r="K100" s="133"/>
      <c r="L100" s="134"/>
      <c r="M100" s="2"/>
    </row>
    <row r="101" spans="1:18" ht="29" x14ac:dyDescent="0.35">
      <c r="A101" s="67" t="s">
        <v>46</v>
      </c>
      <c r="B101" s="91">
        <v>0</v>
      </c>
      <c r="C101" s="91">
        <v>0</v>
      </c>
      <c r="D101" s="133"/>
      <c r="E101" s="133"/>
      <c r="F101" s="133"/>
      <c r="G101" s="133"/>
      <c r="H101" s="133"/>
      <c r="I101" s="133"/>
      <c r="J101" s="133"/>
      <c r="K101" s="133"/>
      <c r="L101" s="134"/>
      <c r="M101" s="2"/>
    </row>
    <row r="102" spans="1:18" ht="15" customHeight="1" x14ac:dyDescent="0.35">
      <c r="A102" s="22" t="s">
        <v>24</v>
      </c>
      <c r="B102" s="91">
        <v>0</v>
      </c>
      <c r="C102" s="91">
        <v>0.68</v>
      </c>
      <c r="D102" s="133"/>
      <c r="E102" s="133"/>
      <c r="F102" s="133"/>
      <c r="G102" s="133"/>
      <c r="H102" s="133"/>
      <c r="I102" s="133"/>
      <c r="J102" s="133"/>
      <c r="K102" s="133"/>
      <c r="L102" s="134"/>
      <c r="M102" s="2"/>
    </row>
    <row r="103" spans="1:18" ht="15" customHeight="1" x14ac:dyDescent="0.35">
      <c r="A103" s="4" t="s">
        <v>25</v>
      </c>
      <c r="B103" s="91">
        <v>0</v>
      </c>
      <c r="C103" s="91">
        <v>0.96</v>
      </c>
      <c r="D103" s="133"/>
      <c r="E103" s="133"/>
      <c r="F103" s="133"/>
      <c r="G103" s="133"/>
      <c r="H103" s="133"/>
      <c r="I103" s="133"/>
      <c r="J103" s="133"/>
      <c r="K103" s="133"/>
      <c r="L103" s="134"/>
      <c r="M103" s="2"/>
    </row>
    <row r="104" spans="1:18" ht="15" customHeight="1" x14ac:dyDescent="0.35">
      <c r="A104" s="4" t="s">
        <v>40</v>
      </c>
      <c r="B104" s="91">
        <v>0.45</v>
      </c>
      <c r="C104" s="91">
        <v>0.74</v>
      </c>
      <c r="D104" s="133"/>
      <c r="E104" s="133"/>
      <c r="F104" s="133"/>
      <c r="G104" s="133"/>
      <c r="H104" s="133"/>
      <c r="I104" s="133"/>
      <c r="J104" s="133"/>
      <c r="K104" s="133"/>
      <c r="L104" s="134"/>
      <c r="M104" s="2"/>
    </row>
    <row r="105" spans="1:18" ht="15" customHeight="1" x14ac:dyDescent="0.35">
      <c r="A105" s="4" t="s">
        <v>27</v>
      </c>
      <c r="B105" s="91">
        <v>0.47</v>
      </c>
      <c r="C105" s="91">
        <v>0.85</v>
      </c>
      <c r="D105" s="133"/>
      <c r="E105" s="133"/>
      <c r="F105" s="133"/>
      <c r="G105" s="133"/>
      <c r="H105" s="133"/>
      <c r="I105" s="133"/>
      <c r="J105" s="133"/>
      <c r="K105" s="133"/>
      <c r="L105" s="134"/>
      <c r="M105" s="2"/>
    </row>
    <row r="106" spans="1:18" ht="15" customHeight="1" x14ac:dyDescent="0.35">
      <c r="A106" s="4" t="s">
        <v>28</v>
      </c>
      <c r="B106" s="91">
        <v>0.4</v>
      </c>
      <c r="C106" s="91">
        <v>0.68</v>
      </c>
      <c r="D106" s="133"/>
      <c r="E106" s="133"/>
      <c r="F106" s="133"/>
      <c r="G106" s="133"/>
      <c r="H106" s="133"/>
      <c r="I106" s="133"/>
      <c r="J106" s="133"/>
      <c r="K106" s="133"/>
      <c r="L106" s="134"/>
      <c r="M106" s="2"/>
    </row>
    <row r="107" spans="1:18" ht="15" customHeight="1" x14ac:dyDescent="0.35">
      <c r="A107" s="4" t="s">
        <v>29</v>
      </c>
      <c r="B107" s="91">
        <v>0.5</v>
      </c>
      <c r="C107" s="91">
        <v>0.84</v>
      </c>
      <c r="D107" s="133"/>
      <c r="E107" s="133"/>
      <c r="F107" s="133"/>
      <c r="G107" s="133"/>
      <c r="H107" s="133"/>
      <c r="I107" s="133"/>
      <c r="J107" s="133"/>
      <c r="K107" s="133"/>
      <c r="L107" s="134"/>
      <c r="M107" s="2"/>
    </row>
    <row r="108" spans="1:18" ht="15" customHeight="1" x14ac:dyDescent="0.35">
      <c r="A108" s="4" t="s">
        <v>30</v>
      </c>
      <c r="B108" s="92">
        <v>0.38</v>
      </c>
      <c r="C108" s="91">
        <v>0.73</v>
      </c>
      <c r="D108" s="133"/>
      <c r="E108" s="133"/>
      <c r="F108" s="133"/>
      <c r="G108" s="133"/>
      <c r="H108" s="133"/>
      <c r="I108" s="133"/>
      <c r="J108" s="133"/>
      <c r="K108" s="133"/>
      <c r="L108" s="134"/>
      <c r="M108" s="2"/>
    </row>
    <row r="109" spans="1:18" ht="15" customHeight="1" x14ac:dyDescent="0.35">
      <c r="A109" s="154" t="s">
        <v>47</v>
      </c>
      <c r="B109" s="154" t="s">
        <v>48</v>
      </c>
      <c r="C109" s="154"/>
      <c r="D109" s="152" t="s">
        <v>49</v>
      </c>
      <c r="E109" s="133" t="s">
        <v>105</v>
      </c>
      <c r="F109" s="133"/>
      <c r="G109" s="133"/>
      <c r="H109" s="133"/>
      <c r="I109" s="133"/>
      <c r="J109" s="133"/>
      <c r="K109" s="133"/>
      <c r="L109" s="134"/>
      <c r="M109" s="2"/>
    </row>
    <row r="110" spans="1:18" ht="15" customHeight="1" x14ac:dyDescent="0.35">
      <c r="A110" s="154"/>
      <c r="B110" s="116" t="s">
        <v>50</v>
      </c>
      <c r="C110" s="116" t="s">
        <v>51</v>
      </c>
      <c r="D110" s="152"/>
      <c r="E110" s="133"/>
      <c r="F110" s="133"/>
      <c r="G110" s="133"/>
      <c r="H110" s="133"/>
      <c r="I110" s="133"/>
      <c r="J110" s="133"/>
      <c r="K110" s="133"/>
      <c r="L110" s="134"/>
      <c r="M110" s="2"/>
    </row>
    <row r="111" spans="1:18" ht="15" customHeight="1" x14ac:dyDescent="0.35">
      <c r="A111" s="73" t="s">
        <v>12</v>
      </c>
      <c r="B111" s="90">
        <v>0.2</v>
      </c>
      <c r="C111" s="90">
        <v>75</v>
      </c>
      <c r="D111" s="90">
        <v>0.71</v>
      </c>
      <c r="E111" s="133"/>
      <c r="F111" s="133"/>
      <c r="G111" s="133"/>
      <c r="H111" s="133"/>
      <c r="I111" s="133"/>
      <c r="J111" s="133"/>
      <c r="K111" s="133"/>
      <c r="L111" s="134"/>
      <c r="M111" s="2"/>
    </row>
    <row r="112" spans="1:18" ht="15" customHeight="1" x14ac:dyDescent="0.35">
      <c r="A112" s="73" t="s">
        <v>13</v>
      </c>
      <c r="B112" s="90">
        <v>0.23499999999999999</v>
      </c>
      <c r="C112" s="90">
        <v>93</v>
      </c>
      <c r="D112" s="90">
        <v>0.68</v>
      </c>
      <c r="E112" s="133"/>
      <c r="F112" s="133"/>
      <c r="G112" s="133"/>
      <c r="H112" s="133"/>
      <c r="I112" s="133"/>
      <c r="J112" s="133"/>
      <c r="K112" s="133"/>
      <c r="L112" s="134"/>
      <c r="M112" s="2"/>
    </row>
    <row r="113" spans="1:18" ht="15" customHeight="1" x14ac:dyDescent="0.35">
      <c r="A113" s="73" t="s">
        <v>14</v>
      </c>
      <c r="B113" s="90">
        <v>0.25</v>
      </c>
      <c r="C113" s="90">
        <v>80</v>
      </c>
      <c r="D113" s="90">
        <v>0.3</v>
      </c>
      <c r="E113" s="133"/>
      <c r="F113" s="133"/>
      <c r="G113" s="133"/>
      <c r="H113" s="133"/>
      <c r="I113" s="133"/>
      <c r="J113" s="133"/>
      <c r="K113" s="133"/>
      <c r="L113" s="134"/>
      <c r="M113" s="2"/>
    </row>
    <row r="114" spans="1:18" ht="15" customHeight="1" x14ac:dyDescent="0.35">
      <c r="A114" s="73" t="s">
        <v>15</v>
      </c>
      <c r="B114" s="90">
        <v>0.28999999999999998</v>
      </c>
      <c r="C114" s="90">
        <v>76</v>
      </c>
      <c r="D114" s="90">
        <v>0.5</v>
      </c>
      <c r="E114" s="133"/>
      <c r="F114" s="133"/>
      <c r="G114" s="133"/>
      <c r="H114" s="133"/>
      <c r="I114" s="133"/>
      <c r="J114" s="133"/>
      <c r="K114" s="133"/>
      <c r="L114" s="134"/>
      <c r="M114" s="2"/>
    </row>
    <row r="115" spans="1:18" ht="15" customHeight="1" x14ac:dyDescent="0.35">
      <c r="A115" s="73" t="s">
        <v>16</v>
      </c>
      <c r="B115" s="90">
        <v>0.28999999999999998</v>
      </c>
      <c r="C115" s="90">
        <v>76</v>
      </c>
      <c r="D115" s="90">
        <v>0.5</v>
      </c>
      <c r="E115" s="133"/>
      <c r="F115" s="133"/>
      <c r="G115" s="133"/>
      <c r="H115" s="133"/>
      <c r="I115" s="133"/>
      <c r="J115" s="133"/>
      <c r="K115" s="133"/>
      <c r="L115" s="134"/>
      <c r="M115" s="2"/>
    </row>
    <row r="116" spans="1:18" ht="15" customHeight="1" x14ac:dyDescent="0.35">
      <c r="A116" s="73" t="s">
        <v>17</v>
      </c>
      <c r="B116" s="90">
        <v>0.19</v>
      </c>
      <c r="C116" s="90">
        <v>21</v>
      </c>
      <c r="D116" s="90">
        <v>0.08</v>
      </c>
      <c r="E116" s="133"/>
      <c r="F116" s="133"/>
      <c r="G116" s="133"/>
      <c r="H116" s="133"/>
      <c r="I116" s="133"/>
      <c r="J116" s="133"/>
      <c r="K116" s="133"/>
      <c r="L116" s="134"/>
      <c r="M116" s="2"/>
    </row>
    <row r="117" spans="1:18" ht="15" customHeight="1" x14ac:dyDescent="0.35">
      <c r="A117" s="73" t="s">
        <v>119</v>
      </c>
      <c r="B117" s="90">
        <v>0.32500000000000001</v>
      </c>
      <c r="C117" s="90">
        <v>73</v>
      </c>
      <c r="D117" s="90">
        <v>0.27</v>
      </c>
      <c r="E117" s="133"/>
      <c r="F117" s="133"/>
      <c r="G117" s="133"/>
      <c r="H117" s="133"/>
      <c r="I117" s="133"/>
      <c r="J117" s="133"/>
      <c r="K117" s="133"/>
      <c r="L117" s="134"/>
      <c r="M117" s="2"/>
    </row>
    <row r="118" spans="1:18" ht="15" customHeight="1" x14ac:dyDescent="0.35">
      <c r="A118" s="73" t="s">
        <v>63</v>
      </c>
      <c r="B118" s="90">
        <v>0.19</v>
      </c>
      <c r="C118" s="90">
        <v>21</v>
      </c>
      <c r="D118" s="90">
        <v>0.08</v>
      </c>
      <c r="E118" s="133"/>
      <c r="F118" s="133"/>
      <c r="G118" s="133"/>
      <c r="H118" s="133"/>
      <c r="I118" s="133"/>
      <c r="J118" s="133"/>
      <c r="K118" s="133"/>
      <c r="L118" s="134"/>
      <c r="M118" s="2"/>
    </row>
    <row r="119" spans="1:18" ht="15" customHeight="1" x14ac:dyDescent="0.35">
      <c r="A119" s="73" t="s">
        <v>61</v>
      </c>
      <c r="B119" s="90">
        <v>0.5</v>
      </c>
      <c r="C119" s="90">
        <v>100</v>
      </c>
      <c r="D119" s="90">
        <v>0.11</v>
      </c>
      <c r="E119" s="133"/>
      <c r="F119" s="133"/>
      <c r="G119" s="133"/>
      <c r="H119" s="133"/>
      <c r="I119" s="133"/>
      <c r="J119" s="133"/>
      <c r="K119" s="133"/>
      <c r="L119" s="134"/>
      <c r="M119" s="2"/>
    </row>
    <row r="120" spans="1:18" ht="15" customHeight="1" x14ac:dyDescent="0.35">
      <c r="A120" s="73" t="s">
        <v>18</v>
      </c>
      <c r="B120" s="90">
        <v>0.28000000000000003</v>
      </c>
      <c r="C120" s="90">
        <v>87</v>
      </c>
      <c r="D120" s="90">
        <v>0.8</v>
      </c>
      <c r="E120" s="135"/>
      <c r="F120" s="135"/>
      <c r="G120" s="135"/>
      <c r="H120" s="135"/>
      <c r="I120" s="135"/>
      <c r="J120" s="135"/>
      <c r="K120" s="135"/>
      <c r="L120" s="136"/>
      <c r="M120" s="2"/>
    </row>
    <row r="121" spans="1:18" s="1" customFormat="1" x14ac:dyDescent="0.35">
      <c r="A121" s="151" t="s">
        <v>52</v>
      </c>
      <c r="B121" s="151"/>
      <c r="C121" s="151"/>
      <c r="D121" s="151"/>
      <c r="E121" s="151"/>
      <c r="F121" s="151"/>
      <c r="G121" s="151"/>
      <c r="H121" s="151"/>
      <c r="I121" s="151"/>
      <c r="J121" s="151"/>
      <c r="K121" s="151"/>
      <c r="L121" s="14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4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4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48"/>
      <c r="M124" s="2"/>
      <c r="N124" s="2"/>
      <c r="O124" s="2"/>
      <c r="P124" s="2"/>
      <c r="Q124" s="2"/>
      <c r="R124" s="2"/>
    </row>
    <row r="125" spans="1:18" s="1" customFormat="1" x14ac:dyDescent="0.35">
      <c r="A125" s="69" t="s">
        <v>53</v>
      </c>
      <c r="B125" s="70"/>
      <c r="C125" s="70"/>
      <c r="D125" s="70"/>
      <c r="E125" s="70"/>
      <c r="F125" s="71"/>
      <c r="G125" s="71"/>
      <c r="H125" s="71"/>
      <c r="I125" s="71"/>
      <c r="J125" s="71"/>
      <c r="K125" s="71"/>
      <c r="L125" s="144"/>
      <c r="M125" s="2"/>
      <c r="N125" s="2"/>
      <c r="O125" s="2"/>
      <c r="P125" s="2"/>
      <c r="Q125" s="2"/>
      <c r="R125" s="2"/>
    </row>
    <row r="126" spans="1:18" s="1" customFormat="1" x14ac:dyDescent="0.35">
      <c r="A126" s="72" t="s">
        <v>54</v>
      </c>
      <c r="B126" s="70"/>
      <c r="C126" s="70"/>
      <c r="D126" s="70"/>
      <c r="E126" s="70"/>
      <c r="F126" s="71"/>
      <c r="G126" s="71"/>
      <c r="H126" s="71"/>
      <c r="I126" s="71"/>
      <c r="J126" s="71"/>
      <c r="K126" s="71"/>
      <c r="L126" s="145"/>
      <c r="M126" s="2"/>
      <c r="N126" s="2"/>
      <c r="O126" s="2"/>
      <c r="P126" s="2"/>
      <c r="Q126" s="2"/>
      <c r="R126" s="2"/>
    </row>
    <row r="127" spans="1:18" s="1" customFormat="1" x14ac:dyDescent="0.35">
      <c r="A127" s="72" t="s">
        <v>55</v>
      </c>
      <c r="B127" s="70"/>
      <c r="C127" s="70"/>
      <c r="D127" s="70"/>
      <c r="E127" s="70"/>
      <c r="F127" s="71"/>
      <c r="G127" s="71"/>
      <c r="H127" s="71"/>
      <c r="I127" s="71"/>
      <c r="J127" s="71"/>
      <c r="K127" s="71"/>
      <c r="L127" s="145"/>
      <c r="M127" s="2"/>
      <c r="N127" s="2"/>
      <c r="O127" s="2"/>
      <c r="P127" s="2"/>
      <c r="Q127" s="2"/>
      <c r="R127" s="2"/>
    </row>
    <row r="128" spans="1:18" s="1" customFormat="1" x14ac:dyDescent="0.35">
      <c r="A128" s="72" t="s">
        <v>56</v>
      </c>
      <c r="B128" s="70"/>
      <c r="C128" s="70"/>
      <c r="D128" s="70"/>
      <c r="E128" s="70"/>
      <c r="F128" s="71"/>
      <c r="G128" s="71"/>
      <c r="H128" s="71"/>
      <c r="I128" s="71"/>
      <c r="J128" s="71"/>
      <c r="K128" s="71"/>
      <c r="L128" s="145"/>
      <c r="M128" s="2"/>
      <c r="N128" s="2"/>
      <c r="O128" s="2"/>
      <c r="P128" s="2"/>
      <c r="Q128" s="2"/>
      <c r="R128" s="2"/>
    </row>
    <row r="129" spans="1:18" s="1" customFormat="1" x14ac:dyDescent="0.35">
      <c r="A129" s="69"/>
      <c r="B129" s="70"/>
      <c r="C129" s="70"/>
      <c r="D129" s="70"/>
      <c r="E129" s="70"/>
      <c r="F129" s="71"/>
      <c r="G129" s="71"/>
      <c r="H129" s="71"/>
      <c r="I129" s="71"/>
      <c r="J129" s="71"/>
      <c r="K129" s="71"/>
      <c r="L129" s="145"/>
      <c r="M129" s="2"/>
      <c r="N129" s="2"/>
      <c r="O129" s="2"/>
      <c r="P129" s="2"/>
      <c r="Q129" s="2"/>
      <c r="R129" s="2"/>
    </row>
    <row r="130" spans="1:18" s="1" customFormat="1" x14ac:dyDescent="0.35">
      <c r="A130" s="69" t="s">
        <v>57</v>
      </c>
      <c r="B130" s="70"/>
      <c r="C130" s="70"/>
      <c r="D130" s="70"/>
      <c r="E130" s="70"/>
      <c r="F130" s="71"/>
      <c r="G130" s="71"/>
      <c r="H130" s="71"/>
      <c r="I130" s="71"/>
      <c r="J130" s="71"/>
      <c r="K130" s="71"/>
      <c r="L130" s="145"/>
      <c r="M130" s="2"/>
      <c r="N130" s="2"/>
      <c r="O130" s="2"/>
      <c r="P130" s="2"/>
      <c r="Q130" s="2"/>
      <c r="R130" s="2"/>
    </row>
    <row r="131" spans="1:18" s="1" customFormat="1" x14ac:dyDescent="0.35">
      <c r="A131" s="72"/>
      <c r="B131" s="70"/>
      <c r="C131" s="70"/>
      <c r="D131" s="70"/>
      <c r="E131" s="70"/>
      <c r="F131" s="71"/>
      <c r="G131" s="71"/>
      <c r="H131" s="71"/>
      <c r="I131" s="71"/>
      <c r="J131" s="71"/>
      <c r="K131" s="71"/>
      <c r="L131" s="145"/>
      <c r="M131" s="2"/>
      <c r="N131" s="2"/>
      <c r="O131" s="2"/>
      <c r="P131" s="2"/>
      <c r="Q131" s="2"/>
      <c r="R131" s="2"/>
    </row>
    <row r="132" spans="1:18" s="1" customFormat="1" x14ac:dyDescent="0.35">
      <c r="A132" s="69"/>
      <c r="B132" s="70"/>
      <c r="C132" s="70"/>
      <c r="D132" s="70"/>
      <c r="E132" s="70"/>
      <c r="F132" s="71"/>
      <c r="G132" s="71"/>
      <c r="H132" s="71"/>
      <c r="I132" s="71"/>
      <c r="J132" s="71"/>
      <c r="K132" s="71"/>
      <c r="L132" s="14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9xg6knFl/uXm54PNBL5utLH7cBxF2Z+KNv1/J0AQoaKDwJCalYq6AO5uInZqVGNPSW7ZaANObljmm0cnsz9lJw==" saltValue="SzEipZuiZ6I6V0/7ZGPYuQ==" spinCount="100000" sheet="1" objects="1" scenarios="1"/>
  <mergeCells count="35">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 ref="L6:L7"/>
    <mergeCell ref="K27:K28"/>
    <mergeCell ref="L27:L28"/>
  </mergeCells>
  <dataValidations count="21">
    <dataValidation type="decimal" operator="lessThanOrEqual" allowBlank="1" showInputMessage="1" showErrorMessage="1" error="Area treated by BMP cannot exceed the area for this land use" sqref="C84" xr:uid="{886C8B74-541B-410E-91AE-104EB4DC54AB}">
      <formula1>$D$17</formula1>
    </dataValidation>
    <dataValidation type="decimal" operator="lessThanOrEqual" allowBlank="1" showInputMessage="1" showErrorMessage="1" error="Area treated by BMP cannot exceed the area for this land use" sqref="C83" xr:uid="{C649A274-CCF9-4B08-932A-227594777BD3}">
      <formula1>$D$16</formula1>
    </dataValidation>
    <dataValidation type="decimal" operator="lessThanOrEqual" allowBlank="1" showInputMessage="1" showErrorMessage="1" error="Area treated by BMP cannot exceed the area for this land use" sqref="C82" xr:uid="{A8229141-D4F4-45D3-92BF-4DCD2BB1705F}">
      <formula1>$D$15</formula1>
    </dataValidation>
    <dataValidation type="decimal" operator="lessThanOrEqual" allowBlank="1" showInputMessage="1" showErrorMessage="1" error="Area treated by BMP cannot exceed the area for this land use" sqref="C81" xr:uid="{E4B8EFC1-6B6C-4558-9637-E3CCE978261B}">
      <formula1>$D$14</formula1>
    </dataValidation>
    <dataValidation type="decimal" operator="lessThanOrEqual" allowBlank="1" showInputMessage="1" showErrorMessage="1" error="Area treated by BMP cannot exceed the area for this land use" sqref="C80" xr:uid="{8EAE8E09-9E71-41C8-8362-246A38CCBAB0}">
      <formula1>$D$13</formula1>
    </dataValidation>
    <dataValidation type="decimal" operator="lessThanOrEqual" allowBlank="1" showInputMessage="1" showErrorMessage="1" error="Area treated by BMP cannot exceed the area for this land use" sqref="C79" xr:uid="{F1B19611-58AB-49B8-B019-5F75576062F5}">
      <formula1>$D$12</formula1>
    </dataValidation>
    <dataValidation type="decimal" operator="lessThanOrEqual" allowBlank="1" showInputMessage="1" showErrorMessage="1" error="Area treated by BMP cannot exceed the area for this land use" sqref="C78" xr:uid="{D4415E9A-A886-495F-BC9C-6A43AAAFE573}">
      <formula1>$D$11</formula1>
    </dataValidation>
    <dataValidation type="decimal" operator="lessThanOrEqual" allowBlank="1" showInputMessage="1" showErrorMessage="1" error="Area treated by BMP cannot exceed the area for this land use" sqref="C77" xr:uid="{0F5FD625-8682-4F27-8747-E48909D0A234}">
      <formula1>$D$10</formula1>
    </dataValidation>
    <dataValidation type="decimal" operator="lessThanOrEqual" allowBlank="1" showInputMessage="1" showErrorMessage="1" error="Area treated by BMP cannot exceed the area for this land use" sqref="C76" xr:uid="{D4366FEA-39D0-4263-941B-F2E664F4CF55}">
      <formula1>$D$9</formula1>
    </dataValidation>
    <dataValidation type="decimal" operator="lessThanOrEqual" allowBlank="1" showInputMessage="1" showErrorMessage="1" error="Area treated by BMP cannot exceed the area for this land use" sqref="C75" xr:uid="{BE211011-CBF8-46FF-9275-CF26848421D3}">
      <formula1>$D$8</formula1>
    </dataValidation>
    <dataValidation type="decimal" operator="lessThanOrEqual" allowBlank="1" showInputMessage="1" showErrorMessage="1" error="Area treated by BMP cannot exceed the area for this land use" sqref="B90:K90 B75:B89 D75:K84 C85:K89" xr:uid="{A82889BC-081E-4EFA-B026-1997B10DAA0D}">
      <formula1>$D8</formula1>
    </dataValidation>
    <dataValidation allowBlank="1" showInputMessage="1" sqref="F17 B17:C17 B8:C14 F8:F14 B29:F44" xr:uid="{9B284862-3BA3-4CC0-AD48-6D1176CDEB76}"/>
    <dataValidation type="decimal" operator="lessThanOrEqual" allowBlank="1" showInputMessage="1" showErrorMessage="1" error="Area treated by BMP cannot exceed the area for this land use" sqref="B98:C99" xr:uid="{AAA697BF-15D3-430D-9518-EB45642C47D5}">
      <formula1>$D6</formula1>
    </dataValidation>
    <dataValidation type="decimal" operator="lessThanOrEqual" allowBlank="1" showInputMessage="1" showErrorMessage="1" error="Area treated by BMP cannot exceed the area for this land use" sqref="B50:K65" xr:uid="{77E0CDC1-200F-4585-842F-75F78334C4B0}">
      <formula1>$D8</formula1>
    </dataValidation>
    <dataValidation type="decimal" operator="lessThanOrEqual" allowBlank="1" showInputMessage="1" showErrorMessage="1" error="Area treated by BMP cannot exceed the area for this land use" sqref="L121 B124:C124" xr:uid="{CB27CCBF-562D-4060-B85F-A714F1EB3389}">
      <formula1>$F54</formula1>
    </dataValidation>
    <dataValidation type="decimal" operator="greaterThan" allowBlank="1" showInputMessage="1" showErrorMessage="1" error="Must be &gt; 0. If this land use does not exist, enter a very small value (e.g. 0.000001 or less)" sqref="D8:D23" xr:uid="{AAB3446C-86FA-486E-AC0F-0B1668225264}">
      <formula1>0</formula1>
    </dataValidation>
    <dataValidation errorStyle="warning" allowBlank="1" showInputMessage="1" showErrorMessage="1" error="EMC has been changed" sqref="I8:K17 L29:L44" xr:uid="{83B63CFD-3D88-474F-90A0-AC2F13AF20A8}"/>
    <dataValidation type="decimal" operator="lessThanOrEqual" allowBlank="1" showInputMessage="1" showErrorMessage="1" error="Must be less than or equal to 1" prompt="Must be less than or equal to 1" sqref="D68:K68 C66:E66 K66 D93:K93 C91" xr:uid="{93191BFE-DCB1-4C1C-99C6-9FCD602CC108}">
      <formula1>1</formula1>
    </dataValidation>
    <dataValidation type="decimal" operator="lessThanOrEqual" allowBlank="1" showInputMessage="1" showErrorMessage="1" error="Must be 1 or less" prompt="Must be 1 or less" sqref="I67:J67 I92:J92" xr:uid="{481BD9C6-7EC8-4CAB-8A43-35E72FFB4F47}">
      <formula1>1</formula1>
    </dataValidation>
    <dataValidation type="decimal" operator="lessThanOrEqual" allowBlank="1" showInputMessage="1" showErrorMessage="1" error="Value must be less than 1" prompt="Value must be less than 1" sqref="B68 B93" xr:uid="{32A3C2E7-96BB-4ED5-8BEC-C5BEBF8E4D10}">
      <formula1>1</formula1>
    </dataValidation>
    <dataValidation type="decimal" operator="lessThanOrEqual" allowBlank="1" showInputMessage="1" showErrorMessage="1" error="Value must be 1 or less" prompt="Value must be 1 or less" sqref="B67:H67 C68 K67 B66 F66:J66 B92:H92 C93 K92 B91 D91:K91" xr:uid="{C3BD1F06-E7CB-43B9-9515-7AC6F1D4F0ED}">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E6" r:id="rId2" display="Annual Rainfall" xr:uid="{A915FF2D-881C-4ABC-8D1E-D04DFB269CFB}"/>
    <hyperlink ref="A5:L5" r:id="rId3" location="Section_1:_Calculation_of_unadjusted_total_loads" display="SECTION 1: UNADJUSTED TOTAL LOAD " xr:uid="{D72EE607-E92F-4C81-8B14-C19E1A97862D}"/>
    <hyperlink ref="A47:L47" r:id="rId4" location="Section_3:_Calculations_for_phosphorus_load_reductions_associated_with_BMP_implementation" display="SECTION 3: PHOSPHORUS LOAD REDUCTIONS ASSOCIATED WITH BMP IMPLEMENTATION" xr:uid="{8C34F8E5-8DEE-4774-B541-1BC4FC2B35EE}"/>
    <hyperlink ref="A72:L72" r:id="rId5" location="Section_4:_Calculations_for_TSS_load_reductions_associated_with_BMP_implementation" display="TSS LOAD REDUCTIONS ASSOCIATED WITH BMP IMPLEMENTATION" xr:uid="{DB07B372-5BF9-4175-9302-906C8E52E213}"/>
    <hyperlink ref="A100" r:id="rId6" xr:uid="{1BDB2726-DFA9-4F05-A11A-57A2699FE471}"/>
    <hyperlink ref="A104" r:id="rId7" xr:uid="{8298160E-640D-4B2F-9D3D-4D8F481AD35B}"/>
    <hyperlink ref="A103" r:id="rId8" xr:uid="{F82C3FDE-5495-46A7-93D5-DA4BAF7346F0}"/>
    <hyperlink ref="A127" r:id="rId9" xr:uid="{BF0EC4B1-2F0C-46FC-8682-30AF357EC123}"/>
    <hyperlink ref="A128" r:id="rId10" xr:uid="{B0C92A6E-68BB-4886-AE9E-66E4AFD87273}"/>
    <hyperlink ref="A126" r:id="rId11" xr:uid="{24F006A3-4C41-4BC4-8D7E-3CEF3D53393E}"/>
    <hyperlink ref="A105" r:id="rId12" xr:uid="{76EB374F-7731-4360-B2D5-0F0FABE6623D}"/>
    <hyperlink ref="A106" r:id="rId13" xr:uid="{21EE0BA1-FEB2-4307-A061-DC7B5E9C5B6B}"/>
    <hyperlink ref="A107" r:id="rId14" xr:uid="{7CED2A13-4645-4351-BA3B-9CF71B4149DB}"/>
    <hyperlink ref="A108" r:id="rId15" xr:uid="{7AA9473D-F1AA-46DD-ACAC-0B33B0CA4269}"/>
    <hyperlink ref="B122" r:id="rId16" xr:uid="{F3FE89BE-8F4B-4029-8982-D32580DA5A7A}"/>
    <hyperlink ref="F122" r:id="rId17" xr:uid="{F15EC9A0-8714-4238-ACA9-95C1B2C074F1}"/>
    <hyperlink ref="E122" r:id="rId18" xr:uid="{DE0A9FF2-6F2A-43A5-9290-70A5A9435F5A}"/>
    <hyperlink ref="G122" r:id="rId19" xr:uid="{9DE32068-D703-46AF-A67B-407B125435CA}"/>
    <hyperlink ref="H122" r:id="rId20" xr:uid="{20172F05-FAC9-4F65-BBFA-E21D405DA5A9}"/>
    <hyperlink ref="I122" r:id="rId21" xr:uid="{4CB002AA-6B74-4630-B6AC-D8163E713817}"/>
    <hyperlink ref="J122" r:id="rId22" xr:uid="{1D012B19-44F9-4AA9-8451-B43942115C22}"/>
    <hyperlink ref="E27" r:id="rId23" display="Annual Rainfall" xr:uid="{1881216B-2B05-44F4-A23B-3DF17DCC0449}"/>
    <hyperlink ref="A26:L26" r:id="rId24" location="Section_2:_Calculation_of_adjusted_total_loads" display="SECTION 2: ADJUSTED TOTAL LOAD" xr:uid="{CD6B29B2-6DF9-4A1E-9659-4ECB50415645}"/>
    <hyperlink ref="A97:L97" r:id="rId25" location="Section_5:_Default_values_for_BMP_and_land_use_inputs" display="SECTION 5: BMP AND LAND USE INPUT VALUES" xr:uid="{81B82298-E0EB-4194-BFB8-DF428750A27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lpstr>Worksheet</vt:lpstr>
      <vt:lpstr>Notes</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Michael Trojan</cp:lastModifiedBy>
  <dcterms:created xsi:type="dcterms:W3CDTF">2019-04-05T17:09:21Z</dcterms:created>
  <dcterms:modified xsi:type="dcterms:W3CDTF">2020-03-26T19:19:52Z</dcterms:modified>
</cp:coreProperties>
</file>